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E:\Мои документы\Мои документы\РАЙСОВЕТ\Очередная сессия(проекты решений)\2024 год\31-ая сессия_сентябрь\1_ПР_о внесен изменен в бюджет\"/>
    </mc:Choice>
  </mc:AlternateContent>
  <xr:revisionPtr revIDLastSave="0" documentId="13_ncr:1_{100AF5E1-F344-427C-B0B9-0EDADDF7C6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ходы" sheetId="4" r:id="rId1"/>
  </sheets>
  <calcPr calcId="181029"/>
</workbook>
</file>

<file path=xl/calcChain.xml><?xml version="1.0" encoding="utf-8"?>
<calcChain xmlns="http://schemas.openxmlformats.org/spreadsheetml/2006/main">
  <c r="M10" i="4" l="1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J9" i="4"/>
  <c r="M9" i="4"/>
  <c r="K39" i="4"/>
  <c r="L37" i="4" s="1"/>
  <c r="H39" i="4"/>
  <c r="I10" i="4" s="1"/>
  <c r="I9" i="4" l="1"/>
  <c r="M39" i="4"/>
  <c r="L10" i="4"/>
  <c r="L12" i="4"/>
  <c r="L14" i="4"/>
  <c r="L16" i="4"/>
  <c r="L18" i="4"/>
  <c r="L20" i="4"/>
  <c r="L22" i="4"/>
  <c r="L24" i="4"/>
  <c r="L26" i="4"/>
  <c r="L28" i="4"/>
  <c r="L30" i="4"/>
  <c r="L32" i="4"/>
  <c r="L34" i="4"/>
  <c r="L36" i="4"/>
  <c r="L38" i="4"/>
  <c r="L9" i="4"/>
  <c r="L11" i="4"/>
  <c r="L13" i="4"/>
  <c r="L15" i="4"/>
  <c r="L17" i="4"/>
  <c r="L19" i="4"/>
  <c r="L21" i="4"/>
  <c r="L23" i="4"/>
  <c r="L25" i="4"/>
  <c r="L27" i="4"/>
  <c r="L29" i="4"/>
  <c r="L31" i="4"/>
  <c r="L33" i="4"/>
  <c r="L35" i="4"/>
  <c r="G11" i="4"/>
  <c r="L39" i="4" l="1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G10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9" i="4"/>
  <c r="I38" i="4" l="1"/>
  <c r="E39" i="4"/>
  <c r="J39" i="4" l="1"/>
  <c r="F9" i="4"/>
  <c r="I11" i="4"/>
  <c r="I13" i="4"/>
  <c r="I15" i="4"/>
  <c r="I17" i="4"/>
  <c r="I19" i="4"/>
  <c r="I21" i="4"/>
  <c r="I23" i="4"/>
  <c r="I25" i="4"/>
  <c r="I27" i="4"/>
  <c r="I29" i="4"/>
  <c r="I31" i="4"/>
  <c r="I33" i="4"/>
  <c r="I35" i="4"/>
  <c r="I37" i="4"/>
  <c r="I12" i="4"/>
  <c r="I14" i="4"/>
  <c r="I16" i="4"/>
  <c r="I18" i="4"/>
  <c r="I20" i="4"/>
  <c r="I22" i="4"/>
  <c r="I24" i="4"/>
  <c r="I26" i="4"/>
  <c r="I28" i="4"/>
  <c r="I30" i="4"/>
  <c r="I32" i="4"/>
  <c r="I34" i="4"/>
  <c r="I36" i="4"/>
  <c r="I39" i="4" l="1"/>
  <c r="C39" i="4"/>
  <c r="D9" i="4" l="1"/>
  <c r="G39" i="4"/>
  <c r="D12" i="4"/>
  <c r="D14" i="4"/>
  <c r="D16" i="4"/>
  <c r="D18" i="4"/>
  <c r="D20" i="4"/>
  <c r="D22" i="4"/>
  <c r="D24" i="4"/>
  <c r="D26" i="4"/>
  <c r="D28" i="4"/>
  <c r="D30" i="4"/>
  <c r="D32" i="4"/>
  <c r="D34" i="4"/>
  <c r="D36" i="4"/>
  <c r="D38" i="4"/>
  <c r="D11" i="4"/>
  <c r="D13" i="4"/>
  <c r="D15" i="4"/>
  <c r="D17" i="4"/>
  <c r="D19" i="4"/>
  <c r="D21" i="4"/>
  <c r="D23" i="4"/>
  <c r="D25" i="4"/>
  <c r="D27" i="4"/>
  <c r="D29" i="4"/>
  <c r="D31" i="4"/>
  <c r="D33" i="4"/>
  <c r="D35" i="4"/>
  <c r="D37" i="4"/>
  <c r="F10" i="4"/>
  <c r="F12" i="4"/>
  <c r="F14" i="4"/>
  <c r="F16" i="4"/>
  <c r="F18" i="4"/>
  <c r="F20" i="4"/>
  <c r="F22" i="4"/>
  <c r="F24" i="4"/>
  <c r="F26" i="4"/>
  <c r="F28" i="4"/>
  <c r="F30" i="4"/>
  <c r="F32" i="4"/>
  <c r="F34" i="4"/>
  <c r="F36" i="4"/>
  <c r="F38" i="4"/>
  <c r="F11" i="4"/>
  <c r="F13" i="4"/>
  <c r="F15" i="4"/>
  <c r="F17" i="4"/>
  <c r="F19" i="4"/>
  <c r="F21" i="4"/>
  <c r="F23" i="4"/>
  <c r="F25" i="4"/>
  <c r="F27" i="4"/>
  <c r="F29" i="4"/>
  <c r="F31" i="4"/>
  <c r="F33" i="4"/>
  <c r="F35" i="4"/>
  <c r="F37" i="4"/>
  <c r="D10" i="4"/>
  <c r="F39" i="4" l="1"/>
  <c r="D39" i="4"/>
</calcChain>
</file>

<file path=xl/sharedStrings.xml><?xml version="1.0" encoding="utf-8"?>
<sst xmlns="http://schemas.openxmlformats.org/spreadsheetml/2006/main" count="81" uniqueCount="73">
  <si>
    <t>0103</t>
  </si>
  <si>
    <t>0105</t>
  </si>
  <si>
    <t>0106</t>
  </si>
  <si>
    <t>0203</t>
  </si>
  <si>
    <t>Утверждено решением сессии Совета депутатов от 28.12.2023 № 270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</si>
  <si>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</si>
  <si>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</si>
  <si>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</si>
  <si>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</si>
  <si>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</si>
  <si>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</si>
  <si>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</si>
  <si>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</si>
  <si>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</si>
  <si>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</si>
  <si>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</si>
  <si>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  Мобилизационная и вневойсковая подготовка</t>
  </si>
  <si>
    <t xml:space="preserve">    Гражданская оборона</t>
  </si>
  <si>
    <t>0309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</si>
  <si>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</si>
  <si>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</si>
  <si>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</si>
  <si>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</si>
  <si>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Сельское хозяйство и рыболовство</t>
  </si>
  <si>
    <t>0405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</si>
  <si>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</si>
  <si>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</si>
  <si>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</si>
  <si>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</si>
  <si>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  Жилищное хозяйство</t>
  </si>
  <si>
    <t>0501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</si>
  <si>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</si>
  <si>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</si>
  <si>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</si>
  <si>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</si>
  <si>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  Другие вопросы в области жилищно-коммунального хозяйства</t>
  </si>
  <si>
    <t>0505</t>
  </si>
  <si>
    <t xml:space="preserve">    Другие вопросы в области охраны окружающей среды</t>
  </si>
  <si>
    <t>0605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</si>
  <si>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</si>
  <si>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</si>
  <si>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</si>
  <si>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</si>
  <si>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</si>
  <si>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</si>
  <si>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</si>
  <si>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</si>
  <si>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</si>
  <si>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</si>
  <si>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  Культура</t>
  </si>
  <si>
    <t>0801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</si>
  <si>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</si>
  <si>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</si>
  <si>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</si>
  <si>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</si>
  <si>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</si>
  <si>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</si>
  <si>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Массовый спорт</t>
  </si>
  <si>
    <t>1102</t>
  </si>
  <si>
    <t xml:space="preserve">    Обслуживание государственного (муниципального) внутреннего долга</t>
  </si>
  <si>
    <t>1301</t>
  </si>
  <si>
    <t>Раздел, Подраздел</t>
  </si>
  <si>
    <t>Итого расходов</t>
  </si>
  <si>
    <t>Сумма, руб.</t>
  </si>
  <si>
    <t>Структура расходов в процентном отнощении от общей суммы расходов, %</t>
  </si>
  <si>
    <t>Отклонение "+"/"-", руб</t>
  </si>
  <si>
    <t>Утверждено решением сессии Совета депутатов от 21.02.2024 № 279</t>
  </si>
  <si>
    <t>Утверждено решением сессии Совета депутатов от 26.04.2024 № 289</t>
  </si>
  <si>
    <t>Проект решения</t>
  </si>
  <si>
    <t>к пояснительной записке к проекту решения о внесении изменений в решение Совета депутатов муниципального образования «Муниципальный округ Ярский район Удмуртской Республики» от 28.12.2022г № 182 «О бюджете муниципального образования «Муниципальный округ Ярский район Удмуртской Республики» на 2023 год и на плановый период 2024 и 2025 годов».</t>
  </si>
  <si>
    <t xml:space="preserve">Изменения в доходах бюджета муниципального образования  </t>
  </si>
  <si>
    <t>"Муниципальный округ Ярский район Удмуртской Республики" на 2024 год и плановый период 2025 и 2026 годов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</si>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</sst>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</cellStyleXfs>
  <cellXfs count="28">
    <xf numFmtId="0" fontId="0" fillId="0" borderId="0" xfId="0"/>
    <xf numFmtId="4" fontId="6" fillId="0" borderId="8" xfId="1" applyNumberFormat="1" applyFont="1" applyBorder="1" applyAlignment="1">
      <alignment horizontal="center" vertical="center" shrinkToFit="1"/>
    </xf>
    <xf numFmtId="0" fontId="6" fillId="0" borderId="8" xfId="15" applyNumberFormat="1" applyFont="1" applyBorder="1" applyAlignment="1">
      <alignment vertical="center" wrapText="1"/>
    </xf>
    <xf numFmtId="1" fontId="6" fillId="0" borderId="8" xfId="18" applyNumberFormat="1" applyFont="1" applyFill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8" xfId="5" applyFont="1" applyBorder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4" fontId="6" fillId="0" borderId="8" xfId="1" applyNumberFormat="1" applyFont="1" applyBorder="1" applyAlignment="1">
      <alignment horizontal="right" vertical="center" shrinkToFit="1"/>
    </xf>
    <xf numFmtId="4" fontId="5" fillId="0" borderId="8" xfId="0" applyNumberFormat="1" applyFont="1" applyBorder="1" applyAlignment="1">
      <alignment vertical="center"/>
    </xf>
    <xf numFmtId="0" fontId="8" fillId="0" borderId="8" xfId="0" applyFont="1" applyBorder="1" applyAlignment="1">
      <alignment vertical="center"/>
    </xf>
    <xf numFmtId="4" fontId="8" fillId="0" borderId="8" xfId="0" applyNumberFormat="1" applyFont="1" applyBorder="1" applyAlignment="1">
      <alignment horizontal="center" vertical="center"/>
    </xf>
    <xf numFmtId="4" fontId="9" fillId="0" borderId="8" xfId="1" applyNumberFormat="1" applyFont="1" applyBorder="1" applyAlignment="1">
      <alignment horizontal="center" vertical="center" shrinkToFit="1"/>
    </xf>
    <xf numFmtId="4" fontId="8" fillId="0" borderId="8" xfId="0" applyNumberFormat="1" applyFont="1" applyBorder="1" applyAlignment="1">
      <alignment vertical="center"/>
    </xf>
    <xf numFmtId="0" fontId="10" fillId="0" borderId="0" xfId="0" applyFont="1"/>
    <xf numFmtId="4" fontId="5" fillId="0" borderId="8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49" fontId="5" fillId="0" borderId="1" xfId="0" applyNumberFormat="1" applyFont="1" applyBorder="1" applyAlignment="1" applyProtection="1">
      <alignment horizontal="right" wrapText="1"/>
      <protection locked="0"/>
    </xf>
    <xf numFmtId="0" fontId="6" fillId="0" borderId="9" xfId="5" applyFont="1" applyBorder="1">
      <alignment horizontal="center" vertical="center" wrapText="1"/>
    </xf>
    <xf numFmtId="0" fontId="6" fillId="0" borderId="7" xfId="5" applyFont="1" applyBorder="1">
      <alignment horizontal="center" vertical="center" wrapText="1"/>
    </xf>
    <xf numFmtId="0" fontId="6" fillId="0" borderId="10" xfId="5" applyFont="1" applyBorder="1">
      <alignment horizontal="center" vertical="center" wrapText="1"/>
    </xf>
    <xf numFmtId="0" fontId="6" fillId="0" borderId="8" xfId="5" applyFont="1" applyBorder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</cellXfs>
  <cellStyles count="29">
    <cellStyle name="br" xfId="22" xr:uid="{00000000-0005-0000-0000-000000000000}"/>
    <cellStyle name="col" xfId="21" xr:uid="{00000000-0005-0000-0000-000001000000}"/>
    <cellStyle name="style0" xfId="23" xr:uid="{00000000-0005-0000-0000-000002000000}"/>
    <cellStyle name="td" xfId="24" xr:uid="{00000000-0005-0000-0000-000003000000}"/>
    <cellStyle name="tr" xfId="20" xr:uid="{00000000-0005-0000-0000-000004000000}"/>
    <cellStyle name="xl21" xfId="25" xr:uid="{00000000-0005-0000-0000-000005000000}"/>
    <cellStyle name="xl22" xfId="5" xr:uid="{00000000-0005-0000-0000-000006000000}"/>
    <cellStyle name="xl23" xfId="14" xr:uid="{00000000-0005-0000-0000-000007000000}"/>
    <cellStyle name="xl24" xfId="2" xr:uid="{00000000-0005-0000-0000-000008000000}"/>
    <cellStyle name="xl25" xfId="8" xr:uid="{00000000-0005-0000-0000-000009000000}"/>
    <cellStyle name="xl26" xfId="26" xr:uid="{00000000-0005-0000-0000-00000A000000}"/>
    <cellStyle name="xl27" xfId="9" xr:uid="{00000000-0005-0000-0000-00000B000000}"/>
    <cellStyle name="xl28" xfId="6" xr:uid="{00000000-0005-0000-0000-00000C000000}"/>
    <cellStyle name="xl29" xfId="10" xr:uid="{00000000-0005-0000-0000-00000D000000}"/>
    <cellStyle name="xl30" xfId="11" xr:uid="{00000000-0005-0000-0000-00000E000000}"/>
    <cellStyle name="xl31" xfId="17" xr:uid="{00000000-0005-0000-0000-00000F000000}"/>
    <cellStyle name="xl32" xfId="15" xr:uid="{00000000-0005-0000-0000-000010000000}"/>
    <cellStyle name="xl33" xfId="27" xr:uid="{00000000-0005-0000-0000-000011000000}"/>
    <cellStyle name="xl34" xfId="18" xr:uid="{00000000-0005-0000-0000-000012000000}"/>
    <cellStyle name="xl35" xfId="19" xr:uid="{00000000-0005-0000-0000-000013000000}"/>
    <cellStyle name="xl36" xfId="1" xr:uid="{00000000-0005-0000-0000-000014000000}"/>
    <cellStyle name="xl37" xfId="3" xr:uid="{00000000-0005-0000-0000-000015000000}"/>
    <cellStyle name="xl38" xfId="4" xr:uid="{00000000-0005-0000-0000-000016000000}"/>
    <cellStyle name="xl39" xfId="16" xr:uid="{00000000-0005-0000-0000-000017000000}"/>
    <cellStyle name="xl40" xfId="7" xr:uid="{00000000-0005-0000-0000-000018000000}"/>
    <cellStyle name="xl41" xfId="28" xr:uid="{00000000-0005-0000-0000-000019000000}"/>
    <cellStyle name="xl42" xfId="12" xr:uid="{00000000-0005-0000-0000-00001A000000}"/>
    <cellStyle name="xl43" xfId="13" xr:uid="{00000000-0005-0000-0000-00001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7"/>
  <sheetViews>
    <sheetView tabSelected="1" zoomScale="90" zoomScaleNormal="90" workbookViewId="0">
      <selection activeCell="L1" sqref="L1:M1"/>
    </sheetView>
  </sheetViews>
  <sheetFormatPr defaultRowHeight="15" x14ac:dyDescent="0.25"/>
  <cols>
    <col min="1" max="1" width="59.140625" style="4" customWidth="1"/>
    <col min="2" max="2" width="9.5703125" style="4" bestFit="1" customWidth="1"/>
    <col min="3" max="3" width="13.42578125" style="5" bestFit="1" customWidth="1"/>
    <col min="4" max="4" width="14.140625" style="5" customWidth="1"/>
    <col min="5" max="5" width="13.42578125" style="5" bestFit="1" customWidth="1"/>
    <col min="6" max="6" width="14.42578125" style="5" customWidth="1"/>
    <col min="7" max="7" width="13.140625" style="5" customWidth="1"/>
    <col min="8" max="8" width="13.42578125" style="4" bestFit="1" customWidth="1"/>
    <col min="9" max="9" width="13.42578125" style="4" customWidth="1"/>
    <col min="10" max="10" width="13.140625" style="4" customWidth="1"/>
    <col min="11" max="11" width="13.42578125" style="18" bestFit="1" customWidth="1"/>
    <col min="12" max="12" width="12.28515625" style="4" customWidth="1"/>
    <col min="13" max="13" width="12.28515625" style="4" bestFit="1" customWidth="1"/>
  </cols>
  <sheetData>
    <row r="1" spans="1:13" x14ac:dyDescent="0.25">
      <c r="L1" s="20" t="s">
        <v>72</v>
      </c>
      <c r="M1" s="20"/>
    </row>
    <row r="2" spans="1:13" ht="68.25" customHeight="1" x14ac:dyDescent="0.25">
      <c r="H2" s="21" t="s">
        <v>69</v>
      </c>
      <c r="I2" s="21"/>
      <c r="J2" s="21"/>
      <c r="K2" s="21"/>
      <c r="L2" s="21"/>
      <c r="M2" s="21"/>
    </row>
    <row r="4" spans="1:13" ht="15.75" x14ac:dyDescent="0.25">
      <c r="A4" s="19" t="s">
        <v>70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ht="15.75" x14ac:dyDescent="0.25">
      <c r="A5" s="19" t="s">
        <v>71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</row>
    <row r="7" spans="1:13" ht="40.5" customHeight="1" x14ac:dyDescent="0.25">
      <c r="A7" s="26"/>
      <c r="B7" s="27" t="s">
        <v>61</v>
      </c>
      <c r="C7" s="25" t="s">
        <v>4</v>
      </c>
      <c r="D7" s="25"/>
      <c r="E7" s="22" t="s">
        <v>66</v>
      </c>
      <c r="F7" s="23"/>
      <c r="G7" s="24"/>
      <c r="H7" s="22" t="s">
        <v>67</v>
      </c>
      <c r="I7" s="23"/>
      <c r="J7" s="24"/>
      <c r="K7" s="22" t="s">
        <v>68</v>
      </c>
      <c r="L7" s="23"/>
      <c r="M7" s="24"/>
    </row>
    <row r="8" spans="1:13" ht="89.25" x14ac:dyDescent="0.25">
      <c r="A8" s="26"/>
      <c r="B8" s="27"/>
      <c r="C8" s="9" t="s">
        <v>63</v>
      </c>
      <c r="D8" s="8" t="s">
        <v>64</v>
      </c>
      <c r="E8" s="9" t="s">
        <v>63</v>
      </c>
      <c r="F8" s="8" t="s">
        <v>64</v>
      </c>
      <c r="G8" s="8" t="s">
        <v>65</v>
      </c>
      <c r="H8" s="9" t="s">
        <v>63</v>
      </c>
      <c r="I8" s="8" t="s">
        <v>64</v>
      </c>
      <c r="J8" s="8" t="s">
        <v>65</v>
      </c>
      <c r="K8" s="17" t="s">
        <v>63</v>
      </c>
      <c r="L8" s="8" t="s">
        <v>64</v>
      </c>
      <c r="M8" s="8" t="s">
        <v>65</v>
      </c>
    </row>
    <row r="9" spans="1:13" ht="25.5" x14ac:dyDescent="0.25">
      <c r="A9" s="2" t="s">
        <v>5</v>
      </c>
      <c r="B9" s="3" t="s">
        <v>6</v>
      </c>
      <c r="C9" s="1">
        <v>1886289</v>
      </c>
      <c r="D9" s="1">
        <f>C9/C39*100</f>
        <v>0.27823454450008966</v>
      </c>
      <c r="E9" s="1">
        <v>1886289</v>
      </c>
      <c r="F9" s="1">
        <f>E9/E39*100</f>
        <v>0.26499652950791658</v>
      </c>
      <c r="G9" s="1">
        <f>E9-C9</f>
        <v>0</v>
      </c>
      <c r="H9" s="10">
        <v>1873141</v>
      </c>
      <c r="I9" s="1">
        <f>H9/H39*100</f>
        <v>0.25650474718105348</v>
      </c>
      <c r="J9" s="11">
        <f>H9-E9</f>
        <v>-13148</v>
      </c>
      <c r="K9" s="11">
        <v>2445641</v>
      </c>
      <c r="L9" s="1">
        <f>K9/K39*100</f>
        <v>0.31171449832485654</v>
      </c>
      <c r="M9" s="11">
        <f>K9-H9</f>
        <v>572500</v>
      </c>
    </row>
    <row r="10" spans="1:13" ht="38.25" x14ac:dyDescent="0.25">
      <c r="A10" s="2" t="s">
        <v>7</v>
      </c>
      <c r="B10" s="3" t="s">
        <v>0</v>
      </c>
      <c r="C10" s="1">
        <v>1200245</v>
      </c>
      <c r="D10" s="1">
        <f>C10/C39*100</f>
        <v>0.17704053878462425</v>
      </c>
      <c r="E10" s="1">
        <v>1200245</v>
      </c>
      <c r="F10" s="1">
        <f>E10/E39*100</f>
        <v>0.16861719469245134</v>
      </c>
      <c r="G10" s="1">
        <f t="shared" ref="G10:G39" si="0">E10-C10</f>
        <v>0</v>
      </c>
      <c r="H10" s="10">
        <v>1200245</v>
      </c>
      <c r="I10" s="1">
        <f>H10/H39*100</f>
        <v>0.16435951179346536</v>
      </c>
      <c r="J10" s="11">
        <f t="shared" ref="J10:J38" si="1">H10-E10</f>
        <v>0</v>
      </c>
      <c r="K10" s="11">
        <v>1564745</v>
      </c>
      <c r="L10" s="1">
        <f>K10/K39*100</f>
        <v>0.19943798075078376</v>
      </c>
      <c r="M10" s="11">
        <f t="shared" ref="M10:M38" si="2">K10-H10</f>
        <v>364500</v>
      </c>
    </row>
    <row r="11" spans="1:13" ht="38.25" x14ac:dyDescent="0.25">
      <c r="A11" s="2" t="s">
        <v>8</v>
      </c>
      <c r="B11" s="3" t="s">
        <v>9</v>
      </c>
      <c r="C11" s="1">
        <v>44450457.799999997</v>
      </c>
      <c r="D11" s="1">
        <f>C11/C39*100</f>
        <v>6.5566055248180195</v>
      </c>
      <c r="E11" s="1">
        <v>35954933.07</v>
      </c>
      <c r="F11" s="1">
        <f>E11/E39*100</f>
        <v>5.0511520144789168</v>
      </c>
      <c r="G11" s="1">
        <f>E11-C11</f>
        <v>-8495524.7299999967</v>
      </c>
      <c r="H11" s="10">
        <v>35935966.770000003</v>
      </c>
      <c r="I11" s="1">
        <f>H11/H39*100</f>
        <v>4.9210102555256601</v>
      </c>
      <c r="J11" s="11">
        <f t="shared" si="1"/>
        <v>-18966.29999999702</v>
      </c>
      <c r="K11" s="11">
        <v>47394424.490000002</v>
      </c>
      <c r="L11" s="1">
        <f>K11/K39*100</f>
        <v>6.0407595609067899</v>
      </c>
      <c r="M11" s="11">
        <f t="shared" si="2"/>
        <v>11458457.719999999</v>
      </c>
    </row>
    <row r="12" spans="1:13" x14ac:dyDescent="0.25">
      <c r="A12" s="2" t="s">
        <v>10</v>
      </c>
      <c r="B12" s="3" t="s">
        <v>1</v>
      </c>
      <c r="C12" s="1">
        <v>5900</v>
      </c>
      <c r="D12" s="1">
        <f>C12/C39*100</f>
        <v>8.7027163523220933E-4</v>
      </c>
      <c r="E12" s="1">
        <v>5900</v>
      </c>
      <c r="F12" s="1">
        <f>E12/E39*100</f>
        <v>8.2886531390296387E-4</v>
      </c>
      <c r="G12" s="1">
        <f t="shared" si="0"/>
        <v>0</v>
      </c>
      <c r="H12" s="10">
        <v>5900</v>
      </c>
      <c r="I12" s="1">
        <f>H12/H39*100</f>
        <v>8.0793597938874618E-4</v>
      </c>
      <c r="J12" s="11">
        <f t="shared" si="1"/>
        <v>0</v>
      </c>
      <c r="K12" s="11">
        <v>5900</v>
      </c>
      <c r="L12" s="1">
        <f>K12/K39*100</f>
        <v>7.5199734552890368E-4</v>
      </c>
      <c r="M12" s="11">
        <f t="shared" si="2"/>
        <v>0</v>
      </c>
    </row>
    <row r="13" spans="1:13" ht="25.5" x14ac:dyDescent="0.25">
      <c r="A13" s="2" t="s">
        <v>11</v>
      </c>
      <c r="B13" s="3" t="s">
        <v>2</v>
      </c>
      <c r="C13" s="1">
        <v>4877044</v>
      </c>
      <c r="D13" s="1">
        <f>C13/C39*100</f>
        <v>0.71938187406431109</v>
      </c>
      <c r="E13" s="1">
        <v>4877044</v>
      </c>
      <c r="F13" s="1">
        <f>E13/E39*100</f>
        <v>0.68515467897941806</v>
      </c>
      <c r="G13" s="1">
        <f t="shared" si="0"/>
        <v>0</v>
      </c>
      <c r="H13" s="10">
        <v>4877044</v>
      </c>
      <c r="I13" s="1">
        <f>H13/H39*100</f>
        <v>0.66785412214610307</v>
      </c>
      <c r="J13" s="11">
        <f t="shared" si="1"/>
        <v>0</v>
      </c>
      <c r="K13" s="11">
        <v>5116044</v>
      </c>
      <c r="L13" s="1">
        <f>K13/K39*100</f>
        <v>0.65207652671340233</v>
      </c>
      <c r="M13" s="11">
        <f t="shared" si="2"/>
        <v>239000</v>
      </c>
    </row>
    <row r="14" spans="1:13" x14ac:dyDescent="0.25">
      <c r="A14" s="2" t="s">
        <v>12</v>
      </c>
      <c r="B14" s="3" t="s">
        <v>13</v>
      </c>
      <c r="C14" s="1">
        <v>200000</v>
      </c>
      <c r="D14" s="1">
        <f>C14/C39*100</f>
        <v>2.9500733397702011E-2</v>
      </c>
      <c r="E14" s="1">
        <v>200000</v>
      </c>
      <c r="F14" s="1">
        <f>E14/E39*100</f>
        <v>2.8097129284846232E-2</v>
      </c>
      <c r="G14" s="1">
        <f t="shared" si="0"/>
        <v>0</v>
      </c>
      <c r="H14" s="10">
        <v>200000</v>
      </c>
      <c r="I14" s="1">
        <f>H14/H39*100</f>
        <v>2.7387660318262584E-2</v>
      </c>
      <c r="J14" s="11">
        <f t="shared" si="1"/>
        <v>0</v>
      </c>
      <c r="K14" s="11">
        <v>200000</v>
      </c>
      <c r="L14" s="1">
        <f>K14/K39*100</f>
        <v>2.5491435441657748E-2</v>
      </c>
      <c r="M14" s="11">
        <f t="shared" si="2"/>
        <v>0</v>
      </c>
    </row>
    <row r="15" spans="1:13" x14ac:dyDescent="0.25">
      <c r="A15" s="2" t="s">
        <v>14</v>
      </c>
      <c r="B15" s="3" t="s">
        <v>15</v>
      </c>
      <c r="C15" s="1">
        <v>50817040.609999999</v>
      </c>
      <c r="D15" s="1">
        <f>C15/C39*100</f>
        <v>7.4956998354790318</v>
      </c>
      <c r="E15" s="1">
        <v>51098340.119999997</v>
      </c>
      <c r="F15" s="1">
        <f>E15/E39*100</f>
        <v>7.1785833429634254</v>
      </c>
      <c r="G15" s="1">
        <f t="shared" si="0"/>
        <v>281299.50999999791</v>
      </c>
      <c r="H15" s="10">
        <v>52409873.399999999</v>
      </c>
      <c r="I15" s="1">
        <f>H15/H39*100</f>
        <v>7.1769190500117279</v>
      </c>
      <c r="J15" s="11">
        <f t="shared" si="1"/>
        <v>1311533.2800000012</v>
      </c>
      <c r="K15" s="11">
        <v>53918208.369999997</v>
      </c>
      <c r="L15" s="1">
        <f>K15/K39*100</f>
        <v>6.8722626389685262</v>
      </c>
      <c r="M15" s="11">
        <f t="shared" si="2"/>
        <v>1508334.9699999988</v>
      </c>
    </row>
    <row r="16" spans="1:13" x14ac:dyDescent="0.25">
      <c r="A16" s="2" t="s">
        <v>16</v>
      </c>
      <c r="B16" s="3" t="s">
        <v>3</v>
      </c>
      <c r="C16" s="1">
        <v>1179000</v>
      </c>
      <c r="D16" s="1">
        <f>C16/C39*100</f>
        <v>0.17390682337945337</v>
      </c>
      <c r="E16" s="1">
        <v>1179000</v>
      </c>
      <c r="F16" s="1">
        <f>E16/E39*100</f>
        <v>0.16563257713416854</v>
      </c>
      <c r="G16" s="1">
        <f t="shared" si="0"/>
        <v>0</v>
      </c>
      <c r="H16" s="10">
        <v>1179000</v>
      </c>
      <c r="I16" s="1">
        <f>H16/H39*100</f>
        <v>0.16145025757615794</v>
      </c>
      <c r="J16" s="11">
        <f t="shared" si="1"/>
        <v>0</v>
      </c>
      <c r="K16" s="11">
        <v>1179000</v>
      </c>
      <c r="L16" s="1">
        <f>K16/K39*100</f>
        <v>0.15027201192857242</v>
      </c>
      <c r="M16" s="11">
        <f t="shared" si="2"/>
        <v>0</v>
      </c>
    </row>
    <row r="17" spans="1:13" x14ac:dyDescent="0.25">
      <c r="A17" s="2" t="s">
        <v>17</v>
      </c>
      <c r="B17" s="3" t="s">
        <v>18</v>
      </c>
      <c r="C17" s="1">
        <v>2961720</v>
      </c>
      <c r="D17" s="1">
        <f>C17/C39*100</f>
        <v>0.43686456059321005</v>
      </c>
      <c r="E17" s="1">
        <v>2961720</v>
      </c>
      <c r="F17" s="1">
        <f>E17/E39*100</f>
        <v>0.41607914872757396</v>
      </c>
      <c r="G17" s="1">
        <f t="shared" si="0"/>
        <v>0</v>
      </c>
      <c r="H17" s="10">
        <v>2961720</v>
      </c>
      <c r="I17" s="1">
        <f>H17/H39*100</f>
        <v>0.40557290658902329</v>
      </c>
      <c r="J17" s="11">
        <f t="shared" si="1"/>
        <v>0</v>
      </c>
      <c r="K17" s="11">
        <v>2961720</v>
      </c>
      <c r="L17" s="1">
        <f>K17/K39*100</f>
        <v>0.37749247088133292</v>
      </c>
      <c r="M17" s="11">
        <f t="shared" si="2"/>
        <v>0</v>
      </c>
    </row>
    <row r="18" spans="1:13" ht="25.5" x14ac:dyDescent="0.25">
      <c r="A18" s="2" t="s">
        <v>19</v>
      </c>
      <c r="B18" s="3" t="s">
        <v>20</v>
      </c>
      <c r="C18" s="1">
        <v>524000</v>
      </c>
      <c r="D18" s="1">
        <f>C18/C39*100</f>
        <v>7.7291921501979277E-2</v>
      </c>
      <c r="E18" s="1">
        <v>540980.25</v>
      </c>
      <c r="F18" s="1">
        <f>E18/E39*100</f>
        <v>7.5999960123992183E-2</v>
      </c>
      <c r="G18" s="1">
        <f t="shared" si="0"/>
        <v>16980.25</v>
      </c>
      <c r="H18" s="10">
        <v>540980.25</v>
      </c>
      <c r="I18" s="1">
        <f>H18/H39*100</f>
        <v>7.4080916629443855E-2</v>
      </c>
      <c r="J18" s="11">
        <f t="shared" si="1"/>
        <v>0</v>
      </c>
      <c r="K18" s="11">
        <v>1908570.25</v>
      </c>
      <c r="L18" s="1">
        <f>K18/K39*100</f>
        <v>0.24326097656871795</v>
      </c>
      <c r="M18" s="11">
        <f t="shared" si="2"/>
        <v>1367590</v>
      </c>
    </row>
    <row r="19" spans="1:13" ht="25.5" x14ac:dyDescent="0.25">
      <c r="A19" s="2" t="s">
        <v>21</v>
      </c>
      <c r="B19" s="3" t="s">
        <v>22</v>
      </c>
      <c r="C19" s="1">
        <v>65000</v>
      </c>
      <c r="D19" s="1">
        <f>C19/C39*100</f>
        <v>9.5877383542531548E-3</v>
      </c>
      <c r="E19" s="1">
        <v>65000</v>
      </c>
      <c r="F19" s="1">
        <f>E19/E39*100</f>
        <v>9.1315670175750249E-3</v>
      </c>
      <c r="G19" s="1">
        <f t="shared" si="0"/>
        <v>0</v>
      </c>
      <c r="H19" s="10">
        <v>65000</v>
      </c>
      <c r="I19" s="1">
        <f>H19/H39*100</f>
        <v>8.9009896034353397E-3</v>
      </c>
      <c r="J19" s="11">
        <f t="shared" si="1"/>
        <v>0</v>
      </c>
      <c r="K19" s="11">
        <v>65000</v>
      </c>
      <c r="L19" s="1">
        <f>K19/K39*100</f>
        <v>8.2847165185387685E-3</v>
      </c>
      <c r="M19" s="11">
        <f t="shared" si="2"/>
        <v>0</v>
      </c>
    </row>
    <row r="20" spans="1:13" x14ac:dyDescent="0.25">
      <c r="A20" s="2" t="s">
        <v>23</v>
      </c>
      <c r="B20" s="3" t="s">
        <v>24</v>
      </c>
      <c r="C20" s="1">
        <v>41956.800000000003</v>
      </c>
      <c r="D20" s="1">
        <f>C20/C39*100</f>
        <v>6.1887818551035192E-3</v>
      </c>
      <c r="E20" s="1">
        <v>41956.800000000003</v>
      </c>
      <c r="F20" s="1">
        <f>E20/E39*100</f>
        <v>5.8943281698921827E-3</v>
      </c>
      <c r="G20" s="1">
        <f t="shared" si="0"/>
        <v>0</v>
      </c>
      <c r="H20" s="10">
        <v>41956.800000000003</v>
      </c>
      <c r="I20" s="1">
        <f>H20/H39*100</f>
        <v>5.7454929322063976E-3</v>
      </c>
      <c r="J20" s="11">
        <f t="shared" si="1"/>
        <v>0</v>
      </c>
      <c r="K20" s="11">
        <v>122036.8</v>
      </c>
      <c r="L20" s="1">
        <f>K20/K39*100</f>
        <v>1.5554466043532491E-2</v>
      </c>
      <c r="M20" s="11">
        <f t="shared" si="2"/>
        <v>80080</v>
      </c>
    </row>
    <row r="21" spans="1:13" x14ac:dyDescent="0.25">
      <c r="A21" s="2" t="s">
        <v>25</v>
      </c>
      <c r="B21" s="3" t="s">
        <v>26</v>
      </c>
      <c r="C21" s="1">
        <v>64359917</v>
      </c>
      <c r="D21" s="1">
        <f>C21/C39*100</f>
        <v>9.4933237645761483</v>
      </c>
      <c r="E21" s="1">
        <v>73320389.200000003</v>
      </c>
      <c r="F21" s="1">
        <f>E21/E39*100</f>
        <v>10.300462272838217</v>
      </c>
      <c r="G21" s="1">
        <f t="shared" si="0"/>
        <v>8960472.200000003</v>
      </c>
      <c r="H21" s="10">
        <v>73320389.200000003</v>
      </c>
      <c r="I21" s="1">
        <f>H21/H39*100</f>
        <v>10.040369569062042</v>
      </c>
      <c r="J21" s="11">
        <f t="shared" si="1"/>
        <v>0</v>
      </c>
      <c r="K21" s="11">
        <v>76910389.200000003</v>
      </c>
      <c r="L21" s="1">
        <f>K21/K39*100</f>
        <v>9.8027811054228575</v>
      </c>
      <c r="M21" s="11">
        <f t="shared" si="2"/>
        <v>3590000</v>
      </c>
    </row>
    <row r="22" spans="1:13" x14ac:dyDescent="0.25">
      <c r="A22" s="2" t="s">
        <v>27</v>
      </c>
      <c r="B22" s="3" t="s">
        <v>28</v>
      </c>
      <c r="C22" s="1">
        <v>384519.2</v>
      </c>
      <c r="D22" s="1">
        <f>C22/C39*100</f>
        <v>5.6717992027488298E-2</v>
      </c>
      <c r="E22" s="1">
        <v>384519.2</v>
      </c>
      <c r="F22" s="1">
        <f>E22/E39*100</f>
        <v>5.4019428374528229E-2</v>
      </c>
      <c r="G22" s="1">
        <f t="shared" si="0"/>
        <v>0</v>
      </c>
      <c r="H22" s="10">
        <v>384519.19</v>
      </c>
      <c r="I22" s="1">
        <f>H22/H39*100</f>
        <v>5.2655404807867359E-2</v>
      </c>
      <c r="J22" s="11">
        <f t="shared" si="1"/>
        <v>-1.0000000009313226E-2</v>
      </c>
      <c r="K22" s="11">
        <v>634521.77</v>
      </c>
      <c r="L22" s="1">
        <f>K22/K39*100</f>
        <v>8.0874353681407038E-2</v>
      </c>
      <c r="M22" s="11">
        <f t="shared" si="2"/>
        <v>250002.58000000002</v>
      </c>
    </row>
    <row r="23" spans="1:13" x14ac:dyDescent="0.25">
      <c r="A23" s="2" t="s">
        <v>29</v>
      </c>
      <c r="B23" s="3" t="s">
        <v>30</v>
      </c>
      <c r="C23" s="1">
        <v>90172573.310000002</v>
      </c>
      <c r="D23" s="1">
        <f>C23/C39*100</f>
        <v>13.300785225015252</v>
      </c>
      <c r="E23" s="1">
        <v>91116690.390000001</v>
      </c>
      <c r="F23" s="1">
        <f>E23/E39*100</f>
        <v>12.800587149475682</v>
      </c>
      <c r="G23" s="1">
        <f t="shared" si="0"/>
        <v>944117.07999999821</v>
      </c>
      <c r="H23" s="10">
        <v>103431416.73</v>
      </c>
      <c r="I23" s="1">
        <f>H23/H39*100</f>
        <v>14.163722538189507</v>
      </c>
      <c r="J23" s="11">
        <f t="shared" si="1"/>
        <v>12314726.340000004</v>
      </c>
      <c r="K23" s="11">
        <v>105623113.5</v>
      </c>
      <c r="L23" s="1">
        <f>K23/K39*100</f>
        <v>13.462423894660697</v>
      </c>
      <c r="M23" s="11">
        <f t="shared" si="2"/>
        <v>2191696.7699999958</v>
      </c>
    </row>
    <row r="24" spans="1:13" x14ac:dyDescent="0.25">
      <c r="A24" s="2" t="s">
        <v>31</v>
      </c>
      <c r="B24" s="3" t="s">
        <v>32</v>
      </c>
      <c r="C24" s="1">
        <v>3052787.15</v>
      </c>
      <c r="D24" s="1">
        <f>C24/C39*100</f>
        <v>0.45029729916040273</v>
      </c>
      <c r="E24" s="1">
        <v>15350847.859999999</v>
      </c>
      <c r="F24" s="1">
        <f>E24/E39*100</f>
        <v>2.1565737847721254</v>
      </c>
      <c r="G24" s="1">
        <f t="shared" si="0"/>
        <v>12298060.709999999</v>
      </c>
      <c r="H24" s="10">
        <v>15119658.859999999</v>
      </c>
      <c r="I24" s="1">
        <f>H24/H39*100</f>
        <v>2.0704604049284465</v>
      </c>
      <c r="J24" s="11">
        <f t="shared" si="1"/>
        <v>-231189</v>
      </c>
      <c r="K24" s="11">
        <v>18022045.699999999</v>
      </c>
      <c r="L24" s="1">
        <f>K24/K39*100</f>
        <v>2.2970390724407781</v>
      </c>
      <c r="M24" s="11">
        <f t="shared" si="2"/>
        <v>2902386.84</v>
      </c>
    </row>
    <row r="25" spans="1:13" x14ac:dyDescent="0.25">
      <c r="A25" s="2" t="s">
        <v>33</v>
      </c>
      <c r="B25" s="3" t="s">
        <v>34</v>
      </c>
      <c r="C25" s="1">
        <v>5514748.7800000003</v>
      </c>
      <c r="D25" s="1">
        <f>C25/C39*100</f>
        <v>0.81344566757041215</v>
      </c>
      <c r="E25" s="1">
        <v>5348249.91</v>
      </c>
      <c r="F25" s="1">
        <f>E25/E39*100</f>
        <v>0.75135234584468613</v>
      </c>
      <c r="G25" s="1">
        <f t="shared" si="0"/>
        <v>-166498.87000000011</v>
      </c>
      <c r="H25" s="10">
        <v>9913074.9199999999</v>
      </c>
      <c r="I25" s="1">
        <f>H25/H39*100</f>
        <v>1.3574796430922402</v>
      </c>
      <c r="J25" s="11">
        <f t="shared" si="1"/>
        <v>4564825.01</v>
      </c>
      <c r="K25" s="11">
        <v>12909704.4</v>
      </c>
      <c r="L25" s="1">
        <f>K25/K39*100</f>
        <v>1.6454344814174251</v>
      </c>
      <c r="M25" s="11">
        <f t="shared" si="2"/>
        <v>2996629.4800000004</v>
      </c>
    </row>
    <row r="26" spans="1:13" x14ac:dyDescent="0.25">
      <c r="A26" s="2" t="s">
        <v>35</v>
      </c>
      <c r="B26" s="3" t="s">
        <v>36</v>
      </c>
      <c r="C26" s="1">
        <v>129660.21</v>
      </c>
      <c r="D26" s="1">
        <f>C26/C39*100</f>
        <v>1.9125356437500282E-2</v>
      </c>
      <c r="E26" s="1">
        <v>129660.21</v>
      </c>
      <c r="F26" s="1">
        <f>E26/E39*100</f>
        <v>1.8215398417351564E-2</v>
      </c>
      <c r="G26" s="1">
        <f t="shared" si="0"/>
        <v>0</v>
      </c>
      <c r="H26" s="10">
        <v>129660.21</v>
      </c>
      <c r="I26" s="1">
        <f>H26/H39*100</f>
        <v>1.7755448941372966E-2</v>
      </c>
      <c r="J26" s="11">
        <f t="shared" si="1"/>
        <v>0</v>
      </c>
      <c r="K26" s="11">
        <v>129660.21</v>
      </c>
      <c r="L26" s="1">
        <f>K26/K39*100</f>
        <v>1.6526124362833933E-2</v>
      </c>
      <c r="M26" s="11">
        <f t="shared" si="2"/>
        <v>0</v>
      </c>
    </row>
    <row r="27" spans="1:13" x14ac:dyDescent="0.25">
      <c r="A27" s="2" t="s">
        <v>37</v>
      </c>
      <c r="B27" s="3" t="s">
        <v>38</v>
      </c>
      <c r="C27" s="1">
        <v>235000</v>
      </c>
      <c r="D27" s="1">
        <f>C27/C39*100</f>
        <v>3.4663361742299864E-2</v>
      </c>
      <c r="E27" s="1">
        <v>235000</v>
      </c>
      <c r="F27" s="1">
        <f>E27/E39*100</f>
        <v>3.3014126909694325E-2</v>
      </c>
      <c r="G27" s="1">
        <f t="shared" si="0"/>
        <v>0</v>
      </c>
      <c r="H27" s="10">
        <v>235000</v>
      </c>
      <c r="I27" s="1">
        <f>H27/H39*100</f>
        <v>3.2180500873958531E-2</v>
      </c>
      <c r="J27" s="11">
        <f t="shared" si="1"/>
        <v>0</v>
      </c>
      <c r="K27" s="11">
        <v>185000</v>
      </c>
      <c r="L27" s="1">
        <f>K27/K39*100</f>
        <v>2.357957778353342E-2</v>
      </c>
      <c r="M27" s="11">
        <f t="shared" si="2"/>
        <v>-50000</v>
      </c>
    </row>
    <row r="28" spans="1:13" x14ac:dyDescent="0.25">
      <c r="A28" s="2" t="s">
        <v>39</v>
      </c>
      <c r="B28" s="3" t="s">
        <v>40</v>
      </c>
      <c r="C28" s="1">
        <v>103087264.5</v>
      </c>
      <c r="D28" s="1">
        <f>C28/C39*100</f>
        <v>15.205749533564456</v>
      </c>
      <c r="E28" s="1">
        <v>105113695.47</v>
      </c>
      <c r="F28" s="1">
        <f>E28/E39*100</f>
        <v>14.766965456142728</v>
      </c>
      <c r="G28" s="1">
        <f t="shared" si="0"/>
        <v>2026430.9699999988</v>
      </c>
      <c r="H28" s="10">
        <v>104998716.81999999</v>
      </c>
      <c r="I28" s="1">
        <f>H28/H39*100</f>
        <v>14.378345950598021</v>
      </c>
      <c r="J28" s="11">
        <f t="shared" si="1"/>
        <v>-114978.65000000596</v>
      </c>
      <c r="K28" s="11">
        <v>106195710.36</v>
      </c>
      <c r="L28" s="1">
        <f>K28/K39*100</f>
        <v>13.535405474114626</v>
      </c>
      <c r="M28" s="11">
        <f t="shared" si="2"/>
        <v>1196993.5400000066</v>
      </c>
    </row>
    <row r="29" spans="1:13" x14ac:dyDescent="0.25">
      <c r="A29" s="2" t="s">
        <v>41</v>
      </c>
      <c r="B29" s="3" t="s">
        <v>42</v>
      </c>
      <c r="C29" s="1">
        <v>184203684.74000001</v>
      </c>
      <c r="D29" s="1">
        <f>C29/C39*100</f>
        <v>27.170718971945451</v>
      </c>
      <c r="E29" s="1">
        <v>188265580.22</v>
      </c>
      <c r="F29" s="1">
        <f>E29/E39*100</f>
        <v>26.448611736639648</v>
      </c>
      <c r="G29" s="1">
        <f t="shared" si="0"/>
        <v>4061895.4799999893</v>
      </c>
      <c r="H29" s="10">
        <v>188693477.24000001</v>
      </c>
      <c r="I29" s="1">
        <f>H29/H39*100</f>
        <v>25.83936429460466</v>
      </c>
      <c r="J29" s="11">
        <f t="shared" si="1"/>
        <v>427897.02000001073</v>
      </c>
      <c r="K29" s="11">
        <v>205160469.62</v>
      </c>
      <c r="L29" s="1">
        <f>K29/K39*100</f>
        <v>26.14917433249208</v>
      </c>
      <c r="M29" s="11">
        <f t="shared" si="2"/>
        <v>16466992.379999995</v>
      </c>
    </row>
    <row r="30" spans="1:13" x14ac:dyDescent="0.25">
      <c r="A30" s="2" t="s">
        <v>43</v>
      </c>
      <c r="B30" s="3" t="s">
        <v>44</v>
      </c>
      <c r="C30" s="1">
        <v>27416884</v>
      </c>
      <c r="D30" s="1">
        <f>C30/C39*100</f>
        <v>4.0440909273986092</v>
      </c>
      <c r="E30" s="1">
        <v>28140624.300000001</v>
      </c>
      <c r="F30" s="1">
        <f>E30/E39*100</f>
        <v>3.9533537955669273</v>
      </c>
      <c r="G30" s="1">
        <f t="shared" si="0"/>
        <v>723740.30000000075</v>
      </c>
      <c r="H30" s="10">
        <v>28286567.309999999</v>
      </c>
      <c r="I30" s="1">
        <f>H30/H39*100</f>
        <v>3.8735144852797525</v>
      </c>
      <c r="J30" s="11">
        <f t="shared" si="1"/>
        <v>145943.00999999791</v>
      </c>
      <c r="K30" s="11">
        <v>29617635.510000002</v>
      </c>
      <c r="L30" s="1">
        <f>K30/K39*100</f>
        <v>3.7749802176885754</v>
      </c>
      <c r="M30" s="11">
        <f t="shared" si="2"/>
        <v>1331068.200000003</v>
      </c>
    </row>
    <row r="31" spans="1:13" x14ac:dyDescent="0.25">
      <c r="A31" s="2" t="s">
        <v>45</v>
      </c>
      <c r="B31" s="3" t="s">
        <v>46</v>
      </c>
      <c r="C31" s="1">
        <v>2903752</v>
      </c>
      <c r="D31" s="1">
        <f>C31/C39*100</f>
        <v>0.42831406802522004</v>
      </c>
      <c r="E31" s="1">
        <v>11998841.09</v>
      </c>
      <c r="F31" s="1">
        <f>E31/E39*100</f>
        <v>1.6856649468702765</v>
      </c>
      <c r="G31" s="1">
        <f t="shared" si="0"/>
        <v>9095089.0899999999</v>
      </c>
      <c r="H31" s="10">
        <v>11847079.09</v>
      </c>
      <c r="I31" s="1">
        <f>H31/H39*100</f>
        <v>1.6223188894025569</v>
      </c>
      <c r="J31" s="11">
        <f t="shared" si="1"/>
        <v>-151762</v>
      </c>
      <c r="K31" s="11">
        <v>11802021.01</v>
      </c>
      <c r="L31" s="1">
        <f>K31/K39*100</f>
        <v>1.5042522832875169</v>
      </c>
      <c r="M31" s="11">
        <f t="shared" si="2"/>
        <v>-45058.080000000075</v>
      </c>
    </row>
    <row r="32" spans="1:13" x14ac:dyDescent="0.25">
      <c r="A32" s="2" t="s">
        <v>47</v>
      </c>
      <c r="B32" s="3" t="s">
        <v>48</v>
      </c>
      <c r="C32" s="1">
        <v>10949592.380000001</v>
      </c>
      <c r="D32" s="1">
        <f>C32/C39*100</f>
        <v>1.6151050280794474</v>
      </c>
      <c r="E32" s="1">
        <v>11148482.470000001</v>
      </c>
      <c r="F32" s="1">
        <f>E32/E39*100</f>
        <v>1.5662017664471592</v>
      </c>
      <c r="G32" s="1">
        <f t="shared" si="0"/>
        <v>198890.08999999985</v>
      </c>
      <c r="H32" s="10">
        <v>11150500.539999999</v>
      </c>
      <c r="I32" s="1">
        <f>H32/H39*100</f>
        <v>1.5269306058406173</v>
      </c>
      <c r="J32" s="11">
        <f t="shared" si="1"/>
        <v>2018.0699999984354</v>
      </c>
      <c r="K32" s="11">
        <v>11553409.880000001</v>
      </c>
      <c r="L32" s="1">
        <f>K32/K39*100</f>
        <v>1.4725650104351542</v>
      </c>
      <c r="M32" s="11">
        <f t="shared" si="2"/>
        <v>402909.34000000171</v>
      </c>
    </row>
    <row r="33" spans="1:13" x14ac:dyDescent="0.25">
      <c r="A33" s="2" t="s">
        <v>49</v>
      </c>
      <c r="B33" s="3" t="s">
        <v>50</v>
      </c>
      <c r="C33" s="1">
        <v>65405312.770000003</v>
      </c>
      <c r="D33" s="1">
        <f>C33/C39*100</f>
        <v>9.6475234741054248</v>
      </c>
      <c r="E33" s="1">
        <v>68990574.849999994</v>
      </c>
      <c r="F33" s="1">
        <f>E33/E39*100</f>
        <v>9.6921855049815537</v>
      </c>
      <c r="G33" s="1">
        <f t="shared" si="0"/>
        <v>3585262.0799999908</v>
      </c>
      <c r="H33" s="10">
        <v>68255843.150000006</v>
      </c>
      <c r="I33" s="1">
        <f>H33/H39*100</f>
        <v>9.3468392346440492</v>
      </c>
      <c r="J33" s="11">
        <f t="shared" si="1"/>
        <v>-734731.69999998808</v>
      </c>
      <c r="K33" s="11">
        <v>72249068.359999999</v>
      </c>
      <c r="L33" s="1">
        <f>K33/K39*100</f>
        <v>9.2086623090942865</v>
      </c>
      <c r="M33" s="11">
        <f t="shared" si="2"/>
        <v>3993225.2099999934</v>
      </c>
    </row>
    <row r="34" spans="1:13" x14ac:dyDescent="0.25">
      <c r="A34" s="2" t="s">
        <v>51</v>
      </c>
      <c r="B34" s="3" t="s">
        <v>52</v>
      </c>
      <c r="C34" s="1">
        <v>1500000</v>
      </c>
      <c r="D34" s="1">
        <f>C34/C39*100</f>
        <v>0.2212555004827651</v>
      </c>
      <c r="E34" s="1">
        <v>1500000</v>
      </c>
      <c r="F34" s="1">
        <f>E34/E39*100</f>
        <v>0.21072846963634673</v>
      </c>
      <c r="G34" s="1">
        <f t="shared" si="0"/>
        <v>0</v>
      </c>
      <c r="H34" s="10">
        <v>1500000</v>
      </c>
      <c r="I34" s="1">
        <f>H34/H39*100</f>
        <v>0.20540745238696936</v>
      </c>
      <c r="J34" s="11">
        <f t="shared" si="1"/>
        <v>0</v>
      </c>
      <c r="K34" s="11">
        <v>1786200</v>
      </c>
      <c r="L34" s="1">
        <f>K34/K39*100</f>
        <v>0.22766400992944535</v>
      </c>
      <c r="M34" s="11">
        <f t="shared" si="2"/>
        <v>286200</v>
      </c>
    </row>
    <row r="35" spans="1:13" x14ac:dyDescent="0.25">
      <c r="A35" s="2" t="s">
        <v>53</v>
      </c>
      <c r="B35" s="3" t="s">
        <v>54</v>
      </c>
      <c r="C35" s="1">
        <v>869162.06</v>
      </c>
      <c r="D35" s="1">
        <f>C35/C39*100</f>
        <v>0.1282045910572874</v>
      </c>
      <c r="E35" s="1">
        <v>869162.06</v>
      </c>
      <c r="F35" s="1">
        <f>E35/E39*100</f>
        <v>0.12210479384651639</v>
      </c>
      <c r="G35" s="1">
        <f t="shared" si="0"/>
        <v>0</v>
      </c>
      <c r="H35" s="10">
        <v>1671261.2</v>
      </c>
      <c r="I35" s="1">
        <f>H35/H39*100</f>
        <v>0.22885967024345952</v>
      </c>
      <c r="J35" s="11">
        <f t="shared" si="1"/>
        <v>802099.1399999999</v>
      </c>
      <c r="K35" s="11">
        <v>1771261.2</v>
      </c>
      <c r="L35" s="1">
        <f>K35/K39*100</f>
        <v>0.2257599526505662</v>
      </c>
      <c r="M35" s="11">
        <f t="shared" si="2"/>
        <v>100000</v>
      </c>
    </row>
    <row r="36" spans="1:13" x14ac:dyDescent="0.25">
      <c r="A36" s="2" t="s">
        <v>55</v>
      </c>
      <c r="B36" s="3" t="s">
        <v>56</v>
      </c>
      <c r="C36" s="1">
        <v>2850705.37</v>
      </c>
      <c r="D36" s="1">
        <f>C36/C39*100</f>
        <v>0.42048949557883736</v>
      </c>
      <c r="E36" s="1">
        <v>2850707.1</v>
      </c>
      <c r="F36" s="1">
        <f>E36/E39*100</f>
        <v>0.4004834297096454</v>
      </c>
      <c r="G36" s="1">
        <f t="shared" si="0"/>
        <v>1.7299999999813735</v>
      </c>
      <c r="H36" s="10">
        <v>2985829.47</v>
      </c>
      <c r="I36" s="1">
        <f>H36/H39*100</f>
        <v>0.40887441646309003</v>
      </c>
      <c r="J36" s="11">
        <f t="shared" si="1"/>
        <v>135122.37000000011</v>
      </c>
      <c r="K36" s="11">
        <v>2985829.83</v>
      </c>
      <c r="L36" s="1">
        <f>K36/K39*100</f>
        <v>0.38056544175610468</v>
      </c>
      <c r="M36" s="11">
        <f t="shared" si="2"/>
        <v>0.35999999986961484</v>
      </c>
    </row>
    <row r="37" spans="1:13" x14ac:dyDescent="0.25">
      <c r="A37" s="2" t="s">
        <v>57</v>
      </c>
      <c r="B37" s="3" t="s">
        <v>58</v>
      </c>
      <c r="C37" s="1">
        <v>6364200</v>
      </c>
      <c r="D37" s="1">
        <f>C37/C39*100</f>
        <v>0.93874283744827569</v>
      </c>
      <c r="E37" s="1">
        <v>6701228.7699999996</v>
      </c>
      <c r="F37" s="1">
        <f>E37/E39*100</f>
        <v>0.94142645559010552</v>
      </c>
      <c r="G37" s="1">
        <f t="shared" si="0"/>
        <v>337028.76999999955</v>
      </c>
      <c r="H37" s="10">
        <v>6701228.7699999996</v>
      </c>
      <c r="I37" s="1">
        <f>H37/H39*100</f>
        <v>0.91765488633864278</v>
      </c>
      <c r="J37" s="11">
        <f t="shared" si="1"/>
        <v>0</v>
      </c>
      <c r="K37" s="11">
        <v>9819076.5299999993</v>
      </c>
      <c r="L37" s="1">
        <f>K37/K39*100</f>
        <v>1.251511777305959</v>
      </c>
      <c r="M37" s="11">
        <f t="shared" si="2"/>
        <v>3117847.76</v>
      </c>
    </row>
    <row r="38" spans="1:13" ht="25.5" x14ac:dyDescent="0.25">
      <c r="A38" s="2" t="s">
        <v>59</v>
      </c>
      <c r="B38" s="3" t="s">
        <v>60</v>
      </c>
      <c r="C38" s="1">
        <v>340830.56</v>
      </c>
      <c r="D38" s="1">
        <f>C38/C39*100</f>
        <v>5.0273757421747396E-2</v>
      </c>
      <c r="E38" s="1">
        <v>340830.56</v>
      </c>
      <c r="F38" s="1">
        <f>E38/E39*100</f>
        <v>4.7881801542732708E-2</v>
      </c>
      <c r="G38" s="1">
        <f t="shared" si="0"/>
        <v>0</v>
      </c>
      <c r="H38" s="10">
        <v>340830.56</v>
      </c>
      <c r="I38" s="1">
        <f>H38/H39*100</f>
        <v>4.6672758016816071E-2</v>
      </c>
      <c r="J38" s="11">
        <f t="shared" si="1"/>
        <v>0</v>
      </c>
      <c r="K38" s="11">
        <v>340830.56</v>
      </c>
      <c r="L38" s="1">
        <f>K38/K39*100</f>
        <v>4.3441301083920289E-2</v>
      </c>
      <c r="M38" s="11">
        <f t="shared" si="2"/>
        <v>0</v>
      </c>
    </row>
    <row r="39" spans="1:13" s="16" customFormat="1" x14ac:dyDescent="0.25">
      <c r="A39" s="12" t="s">
        <v>62</v>
      </c>
      <c r="B39" s="12"/>
      <c r="C39" s="13">
        <f>SUM(C9:C38)</f>
        <v>677949247.23999977</v>
      </c>
      <c r="D39" s="13">
        <f t="shared" ref="D39:F39" si="3">SUM(D9:D38)</f>
        <v>100.00000000000003</v>
      </c>
      <c r="E39" s="13">
        <f>SUM(E9:E38)</f>
        <v>711816491.89999998</v>
      </c>
      <c r="F39" s="13">
        <f t="shared" si="3"/>
        <v>100.00000000000001</v>
      </c>
      <c r="G39" s="14">
        <f t="shared" si="0"/>
        <v>33867244.660000205</v>
      </c>
      <c r="H39" s="13">
        <f>SUM(H9:H38)</f>
        <v>730255880.48000002</v>
      </c>
      <c r="I39" s="13">
        <f>SUM(I9:I38)</f>
        <v>100</v>
      </c>
      <c r="J39" s="15">
        <f>H39-E39</f>
        <v>18439388.580000043</v>
      </c>
      <c r="K39" s="13">
        <f>SUM(K9:K38)</f>
        <v>784577237.54999995</v>
      </c>
      <c r="L39" s="13">
        <f>SUM(L9:L38)</f>
        <v>100</v>
      </c>
      <c r="M39" s="15">
        <f>K39-H39</f>
        <v>54321357.069999933</v>
      </c>
    </row>
    <row r="41" spans="1:13" x14ac:dyDescent="0.25">
      <c r="D41" s="6"/>
      <c r="E41" s="6"/>
    </row>
    <row r="43" spans="1:13" x14ac:dyDescent="0.25">
      <c r="E43" s="6"/>
      <c r="F43" s="7"/>
      <c r="G43" s="7"/>
    </row>
    <row r="44" spans="1:13" x14ac:dyDescent="0.25">
      <c r="E44" s="6"/>
      <c r="F44" s="7"/>
      <c r="G44" s="7"/>
    </row>
    <row r="45" spans="1:13" x14ac:dyDescent="0.25">
      <c r="E45" s="6"/>
      <c r="F45" s="7"/>
      <c r="G45" s="7"/>
    </row>
    <row r="46" spans="1:13" x14ac:dyDescent="0.25">
      <c r="E46" s="6"/>
      <c r="F46" s="7"/>
      <c r="G46" s="7"/>
    </row>
    <row r="47" spans="1:13" x14ac:dyDescent="0.25">
      <c r="E47" s="6"/>
    </row>
  </sheetData>
  <mergeCells count="10">
    <mergeCell ref="A5:M5"/>
    <mergeCell ref="L1:M1"/>
    <mergeCell ref="H2:M2"/>
    <mergeCell ref="A4:M4"/>
    <mergeCell ref="K7:M7"/>
    <mergeCell ref="C7:D7"/>
    <mergeCell ref="A7:A8"/>
    <mergeCell ref="B7:B8"/>
    <mergeCell ref="E7:G7"/>
    <mergeCell ref="H7:J7"/>
  </mergeCells>
  <pageMargins left="0.39370078740157483" right="0.19685039370078741" top="0.19685039370078741" bottom="0.74803149606299213" header="0" footer="0"/>
  <pageSetup paperSize="9" scale="6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2.01.2024&lt;/string&gt;&#10;    &lt;string&gt;02.01.2024&lt;/string&gt;&#10;  &lt;/DateInfo&gt;&#10;  &lt;Code&gt;SQUERY_ROSP_INC&lt;/Code&gt;&#10;  &lt;ObjectCode&gt;SQUERY_ROSP_INC&lt;/ObjectCode&gt;&#10;  &lt;DocName&gt;Вариант (копия от 24.10.2023 09_42_03)(План (доходы))&lt;/DocName&gt;&#10;  &lt;VariantName&gt;Вариант (копия от 24.10.2023 09:42:03)&lt;/VariantName&gt;&#10;  &lt;VariantLink&gt;287414403&lt;/VariantLink&gt;&#10;  &lt;ReportCode&gt;4695DC3F6B0F45C6A3898E2A7E2926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C752C2-F68B-48E2-BB21-2F6F9D94CD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KNA\User</dc:creator>
  <cp:lastModifiedBy>Александр Старцев</cp:lastModifiedBy>
  <cp:lastPrinted>2024-08-29T05:28:58Z</cp:lastPrinted>
  <dcterms:created xsi:type="dcterms:W3CDTF">2023-12-15T15:26:58Z</dcterms:created>
  <dcterms:modified xsi:type="dcterms:W3CDTF">2024-08-29T05:29:17Z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24.10.2023 09_42_03)(План (доходы))</vt:lpwstr>
  </property>
  <property fmtid="{D5CDD505-2E9C-101B-9397-08002B2CF9AE}" pid="3" name="Название отчета">
    <vt:lpwstr>Вариант (копия от 24.10.2023 09_42_03)(4).xlsx</vt:lpwstr>
  </property>
  <property fmtid="{D5CDD505-2E9C-101B-9397-08002B2CF9AE}" pid="4" name="Версия клиента">
    <vt:lpwstr>23.1.44.11030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кутявина_25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