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E:\Мои документы\Мои документы\РАЙСОВЕТ\Очередная сессия(проекты решений)\2025 год\35-ая сессия_февраль\измен в бюджет\"/>
    </mc:Choice>
  </mc:AlternateContent>
  <xr:revisionPtr revIDLastSave="0" documentId="13_ncr:1_{129FC7F1-DC4F-4BB7-9B5C-0E61152A36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" sheetId="4" r:id="rId1"/>
  </sheets>
  <calcPr calcId="181029"/>
</workbook>
</file>

<file path=xl/calcChain.xml><?xml version="1.0" encoding="utf-8"?>
<calcChain xmlns="http://schemas.openxmlformats.org/spreadsheetml/2006/main">
  <c r="Q10" i="4" l="1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9" i="4"/>
  <c r="K9" i="4"/>
  <c r="O41" i="4"/>
  <c r="P38" i="4"/>
  <c r="P36" i="4"/>
  <c r="P34" i="4"/>
  <c r="P32" i="4"/>
  <c r="P30" i="4"/>
  <c r="P28" i="4"/>
  <c r="P26" i="4"/>
  <c r="P24" i="4"/>
  <c r="P22" i="4"/>
  <c r="P19" i="4"/>
  <c r="P17" i="4"/>
  <c r="P15" i="4"/>
  <c r="P13" i="4"/>
  <c r="P11" i="4"/>
  <c r="P9" i="4"/>
  <c r="L41" i="4"/>
  <c r="M38" i="4"/>
  <c r="M36" i="4"/>
  <c r="M34" i="4"/>
  <c r="M32" i="4"/>
  <c r="M30" i="4"/>
  <c r="M28" i="4"/>
  <c r="M26" i="4"/>
  <c r="M25" i="4"/>
  <c r="M24" i="4"/>
  <c r="M23" i="4"/>
  <c r="M22" i="4"/>
  <c r="M20" i="4"/>
  <c r="M19" i="4"/>
  <c r="M18" i="4"/>
  <c r="M17" i="4"/>
  <c r="M16" i="4"/>
  <c r="M15" i="4"/>
  <c r="M14" i="4"/>
  <c r="M13" i="4"/>
  <c r="M12" i="4"/>
  <c r="M11" i="4"/>
  <c r="M10" i="4"/>
  <c r="M9" i="4"/>
  <c r="E41" i="4"/>
  <c r="F39" i="4" s="1"/>
  <c r="G41" i="4"/>
  <c r="H39" i="4" s="1"/>
  <c r="I41" i="4"/>
  <c r="C41" i="4"/>
  <c r="D12" i="4" s="1"/>
  <c r="J21" i="4" l="1"/>
  <c r="J10" i="4"/>
  <c r="J9" i="4"/>
  <c r="N41" i="4"/>
  <c r="M40" i="4"/>
  <c r="Q41" i="4"/>
  <c r="P40" i="4"/>
  <c r="P10" i="4"/>
  <c r="P12" i="4"/>
  <c r="P14" i="4"/>
  <c r="P16" i="4"/>
  <c r="P18" i="4"/>
  <c r="P20" i="4"/>
  <c r="P23" i="4"/>
  <c r="P25" i="4"/>
  <c r="P27" i="4"/>
  <c r="P29" i="4"/>
  <c r="P31" i="4"/>
  <c r="P33" i="4"/>
  <c r="P35" i="4"/>
  <c r="P37" i="4"/>
  <c r="P39" i="4"/>
  <c r="M27" i="4"/>
  <c r="M29" i="4"/>
  <c r="M31" i="4"/>
  <c r="M33" i="4"/>
  <c r="M35" i="4"/>
  <c r="M37" i="4"/>
  <c r="M39" i="4"/>
  <c r="D10" i="4"/>
  <c r="D21" i="4"/>
  <c r="F10" i="4"/>
  <c r="F12" i="4"/>
  <c r="F14" i="4"/>
  <c r="F16" i="4"/>
  <c r="F18" i="4"/>
  <c r="F20" i="4"/>
  <c r="F22" i="4"/>
  <c r="F24" i="4"/>
  <c r="F26" i="4"/>
  <c r="F28" i="4"/>
  <c r="F30" i="4"/>
  <c r="F32" i="4"/>
  <c r="F34" i="4"/>
  <c r="F36" i="4"/>
  <c r="F38" i="4"/>
  <c r="F40" i="4"/>
  <c r="H10" i="4"/>
  <c r="H12" i="4"/>
  <c r="H14" i="4"/>
  <c r="H16" i="4"/>
  <c r="H18" i="4"/>
  <c r="H20" i="4"/>
  <c r="H22" i="4"/>
  <c r="H24" i="4"/>
  <c r="H26" i="4"/>
  <c r="H28" i="4"/>
  <c r="H30" i="4"/>
  <c r="H32" i="4"/>
  <c r="H34" i="4"/>
  <c r="H36" i="4"/>
  <c r="H38" i="4"/>
  <c r="H40" i="4"/>
  <c r="J11" i="4"/>
  <c r="D9" i="4"/>
  <c r="F9" i="4"/>
  <c r="F11" i="4"/>
  <c r="F13" i="4"/>
  <c r="F15" i="4"/>
  <c r="F17" i="4"/>
  <c r="F19" i="4"/>
  <c r="F21" i="4"/>
  <c r="F23" i="4"/>
  <c r="F25" i="4"/>
  <c r="F27" i="4"/>
  <c r="F29" i="4"/>
  <c r="F31" i="4"/>
  <c r="F33" i="4"/>
  <c r="F35" i="4"/>
  <c r="F37" i="4"/>
  <c r="H9" i="4"/>
  <c r="H11" i="4"/>
  <c r="H13" i="4"/>
  <c r="H15" i="4"/>
  <c r="H17" i="4"/>
  <c r="H19" i="4"/>
  <c r="H21" i="4"/>
  <c r="H23" i="4"/>
  <c r="H25" i="4"/>
  <c r="H27" i="4"/>
  <c r="H29" i="4"/>
  <c r="H31" i="4"/>
  <c r="H33" i="4"/>
  <c r="H35" i="4"/>
  <c r="H37" i="4"/>
  <c r="K11" i="4"/>
  <c r="M41" i="4" l="1"/>
  <c r="P41" i="4"/>
  <c r="H41" i="4"/>
  <c r="F41" i="4"/>
  <c r="K10" i="4"/>
  <c r="K12" i="4"/>
  <c r="K13" i="4"/>
  <c r="K14" i="4"/>
  <c r="K15" i="4"/>
  <c r="K16" i="4"/>
  <c r="K17" i="4"/>
  <c r="K18" i="4"/>
  <c r="K19" i="4"/>
  <c r="K20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1" i="4" l="1"/>
  <c r="D14" i="4"/>
  <c r="D16" i="4"/>
  <c r="D18" i="4"/>
  <c r="D20" i="4"/>
  <c r="D23" i="4"/>
  <c r="D25" i="4"/>
  <c r="D27" i="4"/>
  <c r="D29" i="4"/>
  <c r="D31" i="4"/>
  <c r="D33" i="4"/>
  <c r="D35" i="4"/>
  <c r="D37" i="4"/>
  <c r="D39" i="4"/>
  <c r="D11" i="4"/>
  <c r="D13" i="4"/>
  <c r="D15" i="4"/>
  <c r="D17" i="4"/>
  <c r="D19" i="4"/>
  <c r="D22" i="4"/>
  <c r="D24" i="4"/>
  <c r="D26" i="4"/>
  <c r="D28" i="4"/>
  <c r="D30" i="4"/>
  <c r="D32" i="4"/>
  <c r="D34" i="4"/>
  <c r="D36" i="4"/>
  <c r="D38" i="4"/>
  <c r="J12" i="4"/>
  <c r="J14" i="4"/>
  <c r="J16" i="4"/>
  <c r="J18" i="4"/>
  <c r="J20" i="4"/>
  <c r="J23" i="4"/>
  <c r="J25" i="4"/>
  <c r="J27" i="4"/>
  <c r="J29" i="4"/>
  <c r="J31" i="4"/>
  <c r="J33" i="4"/>
  <c r="J35" i="4"/>
  <c r="J37" i="4"/>
  <c r="J39" i="4"/>
  <c r="J13" i="4"/>
  <c r="J15" i="4"/>
  <c r="J17" i="4"/>
  <c r="J19" i="4"/>
  <c r="J22" i="4"/>
  <c r="J24" i="4"/>
  <c r="J26" i="4"/>
  <c r="J28" i="4"/>
  <c r="J30" i="4"/>
  <c r="J32" i="4"/>
  <c r="J34" i="4"/>
  <c r="J36" i="4"/>
  <c r="J38" i="4"/>
  <c r="D41" i="4" l="1"/>
  <c r="J41" i="4"/>
</calcChain>
</file>

<file path=xl/sharedStrings.xml><?xml version="1.0" encoding="utf-8"?>
<sst xmlns="http://schemas.openxmlformats.org/spreadsheetml/2006/main" count="83" uniqueCount="79">
  <si>
    <t>0103</t>
  </si>
  <si>
    <t>0105</t>
  </si>
  <si>
    <t>0106</t>
  </si>
  <si>
    <t>0203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</si>
  <si>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</si>
  <si>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</si>
  <si>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</si>
  <si>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</si>
  <si>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</si>
  <si>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</si>
  <si>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</si>
  <si>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</si>
  <si>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</si>
  <si>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</si>
  <si>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</si>
  <si>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  Мобилизационная и вневойсковая подготовка</t>
  </si>
  <si>
    <t xml:space="preserve">    Гражданская оборона</t>
  </si>
  <si>
    <t>0309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</si>
  <si>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</si>
  <si>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</si>
  <si>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</si>
  <si>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</si>
  <si>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Сельское хозяйство и рыболовство</t>
  </si>
  <si>
    <t>0405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</si>
  <si>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</si>
  <si>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</si>
  <si>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</si>
  <si>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</si>
  <si>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</si>
  <si>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</si>
  <si>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</si>
  <si>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</si>
  <si>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</si>
  <si>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</si>
  <si>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</si>
  <si>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</si>
  <si>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  Другие вопросы в области охраны окружающей среды</t>
  </si>
  <si>
    <t>0605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</si>
  <si>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</si>
  <si>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</si>
  <si>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</si>
  <si>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</si>
  <si>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</si>
  <si>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</si>
  <si>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</si>
  <si>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</si>
  <si>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</si>
  <si>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</si>
  <si>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  Культура</t>
  </si>
  <si>
    <t>0801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</si>
  <si>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</si>
  <si>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</si>
  <si>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</si>
  <si>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</si>
  <si>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</si>
  <si>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</si>
  <si>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Массовый спорт</t>
  </si>
  <si>
    <t>1102</t>
  </si>
  <si>
    <t xml:space="preserve">    Обслуживание государственного (муниципального) внутреннего долга</t>
  </si>
  <si>
    <t>1301</t>
  </si>
  <si>
    <t>Раздел, Подраздел</t>
  </si>
  <si>
    <t>Итого расходов</t>
  </si>
  <si>
    <t>Проект решения</t>
  </si>
  <si>
    <t>Приложение 1</t>
  </si>
  <si>
    <t>к пояснительной записке к проекту решения о внесении изменений в решение Совета депутатов муниципального образования «Муниципальный округ Ярский район Удмуртской Республики» от 25.12.2024г № 346 «О бюджете муниципального образования «Муниципальный округ Ярский район Удмуртской Республики» на 2025 год и на плановый период 2026 и 2027 годов».</t>
  </si>
  <si>
    <t xml:space="preserve">Изменения в расходах бюджета муниципального образования  </t>
  </si>
  <si>
    <t>"Муниципальный округ Ярский район Удмуртской Республики" на 2025 год и плановый период 2026 и 2027 годов</t>
  </si>
  <si>
    <t>Утверждено решением сессии Совета депутатов от 25.12.2024 № 346</t>
  </si>
  <si>
    <t>Структура расходов, %</t>
  </si>
  <si>
    <t>2025 год</t>
  </si>
  <si>
    <t>2026 год</t>
  </si>
  <si>
    <t>2027 год</t>
  </si>
  <si>
    <t>0408</t>
  </si>
  <si>
    <t>Условно утвержденные расходы</t>
  </si>
  <si>
    <t>Сумма 2025 года, руб.</t>
  </si>
  <si>
    <t>Сумма 2026 года, руб.</t>
  </si>
  <si>
    <t>Сумма 2027 года, руб.</t>
  </si>
  <si>
    <t>Отклонение, руб</t>
  </si>
  <si>
    <t>Транспорт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</si>
</sst>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28">
    <xf numFmtId="0" fontId="0" fillId="0" borderId="0" xfId="0"/>
    <xf numFmtId="0" fontId="6" fillId="0" borderId="8" xfId="15" applyNumberFormat="1" applyFont="1" applyBorder="1" applyAlignment="1">
      <alignment vertical="center" wrapText="1"/>
    </xf>
    <xf numFmtId="1" fontId="6" fillId="0" borderId="8" xfId="18" applyNumberFormat="1" applyFont="1" applyFill="1" applyBorder="1" applyAlignment="1">
      <alignment horizontal="center" vertical="center" shrinkToFit="1"/>
    </xf>
    <xf numFmtId="4" fontId="6" fillId="0" borderId="8" xfId="1" applyNumberFormat="1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8" xfId="0" applyFont="1" applyBorder="1" applyAlignment="1">
      <alignment vertical="center"/>
    </xf>
    <xf numFmtId="4" fontId="8" fillId="0" borderId="8" xfId="0" applyNumberFormat="1" applyFont="1" applyBorder="1" applyAlignment="1">
      <alignment horizontal="center" vertical="center"/>
    </xf>
    <xf numFmtId="4" fontId="9" fillId="0" borderId="8" xfId="1" applyNumberFormat="1" applyFont="1" applyBorder="1" applyAlignment="1">
      <alignment horizontal="center" vertical="center" shrinkToFit="1"/>
    </xf>
    <xf numFmtId="0" fontId="10" fillId="0" borderId="0" xfId="0" applyFont="1"/>
    <xf numFmtId="4" fontId="5" fillId="0" borderId="0" xfId="0" applyNumberFormat="1" applyFont="1" applyAlignment="1">
      <alignment vertical="center"/>
    </xf>
    <xf numFmtId="0" fontId="6" fillId="0" borderId="8" xfId="5" applyFont="1" applyBorder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6" fillId="0" borderId="8" xfId="18" applyNumberFormat="1" applyFont="1" applyFill="1" applyBorder="1" applyAlignment="1">
      <alignment horizontal="center" vertical="center" shrinkToFit="1"/>
    </xf>
    <xf numFmtId="4" fontId="6" fillId="0" borderId="8" xfId="1" applyNumberFormat="1" applyFont="1" applyBorder="1" applyAlignment="1">
      <alignment horizontal="right" vertical="top" shrinkToFit="1"/>
    </xf>
    <xf numFmtId="0" fontId="5" fillId="0" borderId="1" xfId="0" applyFont="1" applyBorder="1" applyAlignment="1">
      <alignment horizontal="right" vertical="center"/>
    </xf>
    <xf numFmtId="49" fontId="5" fillId="0" borderId="1" xfId="0" applyNumberFormat="1" applyFont="1" applyBorder="1" applyAlignment="1" applyProtection="1">
      <alignment horizontal="right" wrapText="1"/>
      <protection locked="0"/>
    </xf>
    <xf numFmtId="0" fontId="5" fillId="0" borderId="8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6" fillId="0" borderId="9" xfId="5" applyFont="1" applyBorder="1">
      <alignment horizontal="center" vertical="center" wrapText="1"/>
    </xf>
    <xf numFmtId="0" fontId="6" fillId="0" borderId="7" xfId="5" applyFont="1" applyBorder="1">
      <alignment horizontal="center" vertical="center" wrapText="1"/>
    </xf>
    <xf numFmtId="0" fontId="6" fillId="0" borderId="10" xfId="5" applyFont="1" applyBorder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6" fillId="0" borderId="8" xfId="5" applyFont="1" applyBorder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29">
    <cellStyle name="br" xfId="22" xr:uid="{00000000-0005-0000-0000-000000000000}"/>
    <cellStyle name="col" xfId="21" xr:uid="{00000000-0005-0000-0000-000001000000}"/>
    <cellStyle name="style0" xfId="23" xr:uid="{00000000-0005-0000-0000-000002000000}"/>
    <cellStyle name="td" xfId="24" xr:uid="{00000000-0005-0000-0000-000003000000}"/>
    <cellStyle name="tr" xfId="20" xr:uid="{00000000-0005-0000-0000-000004000000}"/>
    <cellStyle name="xl21" xfId="25" xr:uid="{00000000-0005-0000-0000-000005000000}"/>
    <cellStyle name="xl22" xfId="5" xr:uid="{00000000-0005-0000-0000-000006000000}"/>
    <cellStyle name="xl23" xfId="14" xr:uid="{00000000-0005-0000-0000-000007000000}"/>
    <cellStyle name="xl24" xfId="2" xr:uid="{00000000-0005-0000-0000-000008000000}"/>
    <cellStyle name="xl25" xfId="8" xr:uid="{00000000-0005-0000-0000-000009000000}"/>
    <cellStyle name="xl26" xfId="26" xr:uid="{00000000-0005-0000-0000-00000A000000}"/>
    <cellStyle name="xl27" xfId="9" xr:uid="{00000000-0005-0000-0000-00000B000000}"/>
    <cellStyle name="xl28" xfId="6" xr:uid="{00000000-0005-0000-0000-00000C000000}"/>
    <cellStyle name="xl29" xfId="10" xr:uid="{00000000-0005-0000-0000-00000D000000}"/>
    <cellStyle name="xl30" xfId="11" xr:uid="{00000000-0005-0000-0000-00000E000000}"/>
    <cellStyle name="xl31" xfId="17" xr:uid="{00000000-0005-0000-0000-00000F000000}"/>
    <cellStyle name="xl32" xfId="15" xr:uid="{00000000-0005-0000-0000-000010000000}"/>
    <cellStyle name="xl33" xfId="27" xr:uid="{00000000-0005-0000-0000-000011000000}"/>
    <cellStyle name="xl34" xfId="18" xr:uid="{00000000-0005-0000-0000-000012000000}"/>
    <cellStyle name="xl35" xfId="19" xr:uid="{00000000-0005-0000-0000-000013000000}"/>
    <cellStyle name="xl36" xfId="1" xr:uid="{00000000-0005-0000-0000-000014000000}"/>
    <cellStyle name="xl37" xfId="3" xr:uid="{00000000-0005-0000-0000-000015000000}"/>
    <cellStyle name="xl38" xfId="4" xr:uid="{00000000-0005-0000-0000-000016000000}"/>
    <cellStyle name="xl39" xfId="16" xr:uid="{00000000-0005-0000-0000-000017000000}"/>
    <cellStyle name="xl40" xfId="7" xr:uid="{00000000-0005-0000-0000-000018000000}"/>
    <cellStyle name="xl41" xfId="28" xr:uid="{00000000-0005-0000-0000-000019000000}"/>
    <cellStyle name="xl42" xfId="12" xr:uid="{00000000-0005-0000-0000-00001A000000}"/>
    <cellStyle name="xl43" xfId="13" xr:uid="{00000000-0005-0000-0000-00001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9"/>
  <sheetViews>
    <sheetView tabSelected="1" topLeftCell="A9" zoomScale="80" zoomScaleNormal="80" workbookViewId="0">
      <selection sqref="A1:Q41"/>
    </sheetView>
  </sheetViews>
  <sheetFormatPr defaultRowHeight="15" x14ac:dyDescent="0.25"/>
  <cols>
    <col min="1" max="1" width="61" style="4" customWidth="1"/>
    <col min="2" max="2" width="9.5703125" style="4" bestFit="1" customWidth="1"/>
    <col min="3" max="3" width="14.85546875" style="5" bestFit="1" customWidth="1"/>
    <col min="4" max="4" width="7.140625" style="5" bestFit="1" customWidth="1"/>
    <col min="5" max="5" width="14.85546875" style="5" bestFit="1" customWidth="1"/>
    <col min="6" max="6" width="7.140625" style="5" bestFit="1" customWidth="1"/>
    <col min="7" max="7" width="14.85546875" style="5" bestFit="1" customWidth="1"/>
    <col min="8" max="8" width="7.140625" style="5" bestFit="1" customWidth="1"/>
    <col min="9" max="9" width="15" style="5" customWidth="1"/>
    <col min="10" max="10" width="13.5703125" style="5" customWidth="1"/>
    <col min="11" max="11" width="15.85546875" style="5" bestFit="1" customWidth="1"/>
    <col min="12" max="12" width="14.85546875" style="4" customWidth="1"/>
    <col min="13" max="13" width="13.42578125" style="4" customWidth="1"/>
    <col min="14" max="14" width="15.85546875" style="4" bestFit="1" customWidth="1"/>
    <col min="15" max="15" width="16.42578125" style="12" customWidth="1"/>
    <col min="16" max="16" width="12.28515625" style="4" customWidth="1"/>
    <col min="17" max="17" width="17.5703125" style="4" customWidth="1"/>
  </cols>
  <sheetData>
    <row r="1" spans="1:17" x14ac:dyDescent="0.25">
      <c r="K1" s="17" t="s">
        <v>63</v>
      </c>
      <c r="L1" s="17"/>
      <c r="M1" s="17"/>
      <c r="N1" s="17"/>
      <c r="O1" s="17"/>
      <c r="P1" s="17"/>
      <c r="Q1" s="17"/>
    </row>
    <row r="2" spans="1:17" ht="55.5" customHeight="1" x14ac:dyDescent="0.25">
      <c r="K2" s="18" t="s">
        <v>64</v>
      </c>
      <c r="L2" s="18"/>
      <c r="M2" s="18"/>
      <c r="N2" s="18"/>
      <c r="O2" s="18"/>
      <c r="P2" s="18"/>
      <c r="Q2" s="18"/>
    </row>
    <row r="4" spans="1:17" ht="15.75" customHeight="1" x14ac:dyDescent="0.25">
      <c r="A4" s="27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17" ht="15.75" customHeight="1" x14ac:dyDescent="0.25">
      <c r="A5" s="27" t="s">
        <v>66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</row>
    <row r="7" spans="1:17" ht="15" customHeight="1" x14ac:dyDescent="0.25">
      <c r="A7" s="19"/>
      <c r="B7" s="20" t="s">
        <v>60</v>
      </c>
      <c r="C7" s="21" t="s">
        <v>67</v>
      </c>
      <c r="D7" s="22"/>
      <c r="E7" s="22"/>
      <c r="F7" s="22"/>
      <c r="G7" s="22"/>
      <c r="H7" s="23"/>
      <c r="I7" s="26" t="s">
        <v>62</v>
      </c>
      <c r="J7" s="26"/>
      <c r="K7" s="26"/>
      <c r="L7" s="26"/>
      <c r="M7" s="26"/>
      <c r="N7" s="26"/>
      <c r="O7" s="26"/>
      <c r="P7" s="26"/>
      <c r="Q7" s="26"/>
    </row>
    <row r="8" spans="1:17" ht="25.5" x14ac:dyDescent="0.25">
      <c r="A8" s="19"/>
      <c r="B8" s="20"/>
      <c r="C8" s="24" t="s">
        <v>69</v>
      </c>
      <c r="D8" s="25"/>
      <c r="E8" s="24" t="s">
        <v>70</v>
      </c>
      <c r="F8" s="25"/>
      <c r="G8" s="24" t="s">
        <v>71</v>
      </c>
      <c r="H8" s="25"/>
      <c r="I8" s="14" t="s">
        <v>74</v>
      </c>
      <c r="J8" s="13" t="s">
        <v>68</v>
      </c>
      <c r="K8" s="13" t="s">
        <v>77</v>
      </c>
      <c r="L8" s="14" t="s">
        <v>75</v>
      </c>
      <c r="M8" s="13" t="s">
        <v>68</v>
      </c>
      <c r="N8" s="13" t="s">
        <v>77</v>
      </c>
      <c r="O8" s="14" t="s">
        <v>76</v>
      </c>
      <c r="P8" s="13" t="s">
        <v>68</v>
      </c>
      <c r="Q8" s="13" t="s">
        <v>77</v>
      </c>
    </row>
    <row r="9" spans="1:17" ht="25.5" x14ac:dyDescent="0.25">
      <c r="A9" s="1" t="s">
        <v>4</v>
      </c>
      <c r="B9" s="2" t="s">
        <v>5</v>
      </c>
      <c r="C9" s="16">
        <v>2750300</v>
      </c>
      <c r="D9" s="3">
        <f>C9/C41*100</f>
        <v>0.3173481961015126</v>
      </c>
      <c r="E9" s="16">
        <v>2697000</v>
      </c>
      <c r="F9" s="3">
        <f>E9/E41*100</f>
        <v>0.35693696331442915</v>
      </c>
      <c r="G9" s="16">
        <v>2697000</v>
      </c>
      <c r="H9" s="3">
        <f>G9/G41*100</f>
        <v>0.33157797470643585</v>
      </c>
      <c r="I9" s="16">
        <v>2870300</v>
      </c>
      <c r="J9" s="3">
        <f>I9/I41*100</f>
        <v>0.3176188256507006</v>
      </c>
      <c r="K9" s="3">
        <f>I9-C9</f>
        <v>120000</v>
      </c>
      <c r="L9" s="16">
        <v>2697000</v>
      </c>
      <c r="M9" s="3">
        <f>L9/L41*100</f>
        <v>0.35693696331442909</v>
      </c>
      <c r="N9" s="3">
        <f>L9-E9</f>
        <v>0</v>
      </c>
      <c r="O9" s="16">
        <v>2697000</v>
      </c>
      <c r="P9" s="3">
        <f>O9/O41*100</f>
        <v>0.33157797470643585</v>
      </c>
      <c r="Q9" s="3">
        <f>O9-G9</f>
        <v>0</v>
      </c>
    </row>
    <row r="10" spans="1:17" ht="38.25" x14ac:dyDescent="0.25">
      <c r="A10" s="1" t="s">
        <v>6</v>
      </c>
      <c r="B10" s="2" t="s">
        <v>0</v>
      </c>
      <c r="C10" s="16">
        <v>1700300</v>
      </c>
      <c r="D10" s="3">
        <f>C10/C41*100</f>
        <v>0.19619210189121256</v>
      </c>
      <c r="E10" s="16">
        <v>1671060</v>
      </c>
      <c r="F10" s="3">
        <f>E10/E41*100</f>
        <v>0.2211579836545087</v>
      </c>
      <c r="G10" s="16">
        <v>1671060</v>
      </c>
      <c r="H10" s="3">
        <f>G10/G41*100</f>
        <v>0.20544556559619451</v>
      </c>
      <c r="I10" s="16">
        <v>1700300</v>
      </c>
      <c r="J10" s="3">
        <f>I10/I41*100</f>
        <v>0.18815011993655234</v>
      </c>
      <c r="K10" s="3">
        <f t="shared" ref="K10:K41" si="0">I10-C10</f>
        <v>0</v>
      </c>
      <c r="L10" s="16">
        <v>1671060</v>
      </c>
      <c r="M10" s="3">
        <f>L10/L41*100</f>
        <v>0.22115798365450867</v>
      </c>
      <c r="N10" s="3">
        <f t="shared" ref="N10:N41" si="1">L10-E10</f>
        <v>0</v>
      </c>
      <c r="O10" s="16">
        <v>1671060</v>
      </c>
      <c r="P10" s="3">
        <f>O10/O41*100</f>
        <v>0.20544556559619456</v>
      </c>
      <c r="Q10" s="3">
        <f t="shared" ref="Q10:Q41" si="2">O10-G10</f>
        <v>0</v>
      </c>
    </row>
    <row r="11" spans="1:17" ht="38.25" x14ac:dyDescent="0.25">
      <c r="A11" s="1" t="s">
        <v>7</v>
      </c>
      <c r="B11" s="2" t="s">
        <v>8</v>
      </c>
      <c r="C11" s="16">
        <v>58060835.600000001</v>
      </c>
      <c r="D11" s="3">
        <f>C11/C41*100</f>
        <v>6.6994514932212796</v>
      </c>
      <c r="E11" s="16">
        <v>65082379.57</v>
      </c>
      <c r="F11" s="3">
        <f>E11/E41*100</f>
        <v>8.6133878120106946</v>
      </c>
      <c r="G11" s="16">
        <v>69996963.260000005</v>
      </c>
      <c r="H11" s="3">
        <f>G11/G41*100</f>
        <v>8.6056549178166861</v>
      </c>
      <c r="I11" s="16">
        <v>58382942.600000001</v>
      </c>
      <c r="J11" s="3">
        <f>I11/I41*100</f>
        <v>6.4604820634234272</v>
      </c>
      <c r="K11" s="3">
        <f>I11-C11</f>
        <v>322107</v>
      </c>
      <c r="L11" s="16">
        <v>65082379.57</v>
      </c>
      <c r="M11" s="3">
        <f>L11/L41*100</f>
        <v>8.6133878120106928</v>
      </c>
      <c r="N11" s="3">
        <f t="shared" si="1"/>
        <v>0</v>
      </c>
      <c r="O11" s="16">
        <v>69996963.260000005</v>
      </c>
      <c r="P11" s="3">
        <f>O11/O41*100</f>
        <v>8.6056549178166861</v>
      </c>
      <c r="Q11" s="3">
        <f t="shared" si="2"/>
        <v>0</v>
      </c>
    </row>
    <row r="12" spans="1:17" x14ac:dyDescent="0.25">
      <c r="A12" s="1" t="s">
        <v>9</v>
      </c>
      <c r="B12" s="2" t="s">
        <v>1</v>
      </c>
      <c r="C12" s="16">
        <v>3500</v>
      </c>
      <c r="D12" s="3">
        <f>C12/C41*100</f>
        <v>4.0385364736766682E-4</v>
      </c>
      <c r="E12" s="16">
        <v>47200</v>
      </c>
      <c r="F12" s="3">
        <f>E12/E41*100</f>
        <v>6.246727722818337E-3</v>
      </c>
      <c r="G12" s="16">
        <v>7300</v>
      </c>
      <c r="H12" s="3">
        <f>G12/G41*100</f>
        <v>8.9748580473006346E-4</v>
      </c>
      <c r="I12" s="16">
        <v>3500</v>
      </c>
      <c r="J12" s="3">
        <f>I12/I41*100</f>
        <v>3.8729954700813575E-4</v>
      </c>
      <c r="K12" s="3">
        <f t="shared" si="0"/>
        <v>0</v>
      </c>
      <c r="L12" s="16">
        <v>47200</v>
      </c>
      <c r="M12" s="3">
        <f>L12/L41*100</f>
        <v>6.2467277228183361E-3</v>
      </c>
      <c r="N12" s="3">
        <f t="shared" si="1"/>
        <v>0</v>
      </c>
      <c r="O12" s="16">
        <v>7300</v>
      </c>
      <c r="P12" s="3">
        <f>O12/O41*100</f>
        <v>8.9748580473006368E-4</v>
      </c>
      <c r="Q12" s="3">
        <f t="shared" si="2"/>
        <v>0</v>
      </c>
    </row>
    <row r="13" spans="1:17" ht="25.5" x14ac:dyDescent="0.25">
      <c r="A13" s="1" t="s">
        <v>10</v>
      </c>
      <c r="B13" s="2" t="s">
        <v>2</v>
      </c>
      <c r="C13" s="16">
        <v>7437352</v>
      </c>
      <c r="D13" s="3">
        <f>C13/C41*100</f>
        <v>0.85817192341634629</v>
      </c>
      <c r="E13" s="16">
        <v>8249420</v>
      </c>
      <c r="F13" s="3">
        <f>E13/E41*100</f>
        <v>1.0917771315926281</v>
      </c>
      <c r="G13" s="16">
        <v>8919920</v>
      </c>
      <c r="H13" s="3">
        <f>G13/G41*100</f>
        <v>1.0966440519627108</v>
      </c>
      <c r="I13" s="16">
        <v>7437352</v>
      </c>
      <c r="J13" s="3">
        <f>I13/I41*100</f>
        <v>0.82299516015430074</v>
      </c>
      <c r="K13" s="3">
        <f t="shared" si="0"/>
        <v>0</v>
      </c>
      <c r="L13" s="16">
        <v>8249420</v>
      </c>
      <c r="M13" s="3">
        <f>L13/L41*100</f>
        <v>1.0917771315926279</v>
      </c>
      <c r="N13" s="3">
        <f t="shared" si="1"/>
        <v>0</v>
      </c>
      <c r="O13" s="16">
        <v>8919920</v>
      </c>
      <c r="P13" s="3">
        <f>O13/O41*100</f>
        <v>1.096644051962711</v>
      </c>
      <c r="Q13" s="3">
        <f t="shared" si="2"/>
        <v>0</v>
      </c>
    </row>
    <row r="14" spans="1:17" x14ac:dyDescent="0.25">
      <c r="A14" s="1" t="s">
        <v>11</v>
      </c>
      <c r="B14" s="2" t="s">
        <v>12</v>
      </c>
      <c r="C14" s="16">
        <v>200000</v>
      </c>
      <c r="D14" s="3">
        <f>C14/C41*100</f>
        <v>2.3077351278152393E-2</v>
      </c>
      <c r="E14" s="16">
        <v>0</v>
      </c>
      <c r="F14" s="3">
        <f>E14/E41*100</f>
        <v>0</v>
      </c>
      <c r="G14" s="16">
        <v>0</v>
      </c>
      <c r="H14" s="3">
        <f>G14/G41*100</f>
        <v>0</v>
      </c>
      <c r="I14" s="16">
        <v>200000</v>
      </c>
      <c r="J14" s="3">
        <f>I14/I41*100</f>
        <v>2.2131402686179184E-2</v>
      </c>
      <c r="K14" s="3">
        <f t="shared" si="0"/>
        <v>0</v>
      </c>
      <c r="L14" s="16">
        <v>0</v>
      </c>
      <c r="M14" s="3">
        <f>L14/L41*100</f>
        <v>0</v>
      </c>
      <c r="N14" s="3">
        <f t="shared" si="1"/>
        <v>0</v>
      </c>
      <c r="O14" s="16">
        <v>0</v>
      </c>
      <c r="P14" s="3">
        <f>O14/O41*100</f>
        <v>0</v>
      </c>
      <c r="Q14" s="3">
        <f t="shared" si="2"/>
        <v>0</v>
      </c>
    </row>
    <row r="15" spans="1:17" x14ac:dyDescent="0.25">
      <c r="A15" s="1" t="s">
        <v>13</v>
      </c>
      <c r="B15" s="2" t="s">
        <v>14</v>
      </c>
      <c r="C15" s="16">
        <v>61636151.490000002</v>
      </c>
      <c r="D15" s="3">
        <f>C15/C41*100</f>
        <v>7.11199559684073</v>
      </c>
      <c r="E15" s="16">
        <v>63319300</v>
      </c>
      <c r="F15" s="3">
        <f>E15/E41*100</f>
        <v>8.3800514131239652</v>
      </c>
      <c r="G15" s="16">
        <v>77492795.920000002</v>
      </c>
      <c r="H15" s="3">
        <f>G15/G41*100</f>
        <v>9.5272170283621627</v>
      </c>
      <c r="I15" s="16">
        <v>63901417.380000003</v>
      </c>
      <c r="J15" s="3">
        <f>I15/I41*100</f>
        <v>7.0711400012719476</v>
      </c>
      <c r="K15" s="3">
        <f t="shared" si="0"/>
        <v>2265265.8900000006</v>
      </c>
      <c r="L15" s="16">
        <v>63319300</v>
      </c>
      <c r="M15" s="3">
        <f>L15/L41*100</f>
        <v>8.3800514131239634</v>
      </c>
      <c r="N15" s="3">
        <f t="shared" si="1"/>
        <v>0</v>
      </c>
      <c r="O15" s="16">
        <v>77492795.920000002</v>
      </c>
      <c r="P15" s="3">
        <f>O15/O41*100</f>
        <v>9.5272170283621644</v>
      </c>
      <c r="Q15" s="3">
        <f t="shared" si="2"/>
        <v>0</v>
      </c>
    </row>
    <row r="16" spans="1:17" x14ac:dyDescent="0.25">
      <c r="A16" s="1" t="s">
        <v>15</v>
      </c>
      <c r="B16" s="2" t="s">
        <v>3</v>
      </c>
      <c r="C16" s="16">
        <v>1254000</v>
      </c>
      <c r="D16" s="3">
        <f>C16/C41*100</f>
        <v>0.14469499251401549</v>
      </c>
      <c r="E16" s="16">
        <v>1446200</v>
      </c>
      <c r="F16" s="3">
        <f>E16/E41*100</f>
        <v>0.19139867865974319</v>
      </c>
      <c r="G16" s="16">
        <v>1550000</v>
      </c>
      <c r="H16" s="3">
        <f>G16/G41*100</f>
        <v>0.19056205442898611</v>
      </c>
      <c r="I16" s="16">
        <v>1254000</v>
      </c>
      <c r="J16" s="3">
        <f>I16/I41*100</f>
        <v>0.1387638948423435</v>
      </c>
      <c r="K16" s="3">
        <f t="shared" si="0"/>
        <v>0</v>
      </c>
      <c r="L16" s="16">
        <v>1446200</v>
      </c>
      <c r="M16" s="3">
        <f>L16/L41*100</f>
        <v>0.19139867865974319</v>
      </c>
      <c r="N16" s="3">
        <f t="shared" si="1"/>
        <v>0</v>
      </c>
      <c r="O16" s="16">
        <v>1550000</v>
      </c>
      <c r="P16" s="3">
        <f>O16/O41*100</f>
        <v>0.19056205442898613</v>
      </c>
      <c r="Q16" s="3">
        <f t="shared" si="2"/>
        <v>0</v>
      </c>
    </row>
    <row r="17" spans="1:17" x14ac:dyDescent="0.25">
      <c r="A17" s="1" t="s">
        <v>16</v>
      </c>
      <c r="B17" s="2" t="s">
        <v>17</v>
      </c>
      <c r="C17" s="16">
        <v>2675600</v>
      </c>
      <c r="D17" s="3">
        <f>C17/C41*100</f>
        <v>0.30872880539912267</v>
      </c>
      <c r="E17" s="16">
        <v>2754300</v>
      </c>
      <c r="F17" s="3">
        <f>E17/E41*100</f>
        <v>0.36452038489318955</v>
      </c>
      <c r="G17" s="16">
        <v>2965400</v>
      </c>
      <c r="H17" s="3">
        <f>G17/G41*100</f>
        <v>0.3645759459378809</v>
      </c>
      <c r="I17" s="16">
        <v>2679082</v>
      </c>
      <c r="J17" s="3">
        <f>I17/I41*100</f>
        <v>0.29645921285647153</v>
      </c>
      <c r="K17" s="3">
        <f t="shared" si="0"/>
        <v>3482</v>
      </c>
      <c r="L17" s="16">
        <v>2754300</v>
      </c>
      <c r="M17" s="3">
        <f>L17/L41*100</f>
        <v>0.3645203848931895</v>
      </c>
      <c r="N17" s="3">
        <f t="shared" si="1"/>
        <v>0</v>
      </c>
      <c r="O17" s="16">
        <v>2965400</v>
      </c>
      <c r="P17" s="3">
        <f>O17/O41*100</f>
        <v>0.36457594593788095</v>
      </c>
      <c r="Q17" s="3">
        <f t="shared" si="2"/>
        <v>0</v>
      </c>
    </row>
    <row r="18" spans="1:17" ht="25.5" x14ac:dyDescent="0.25">
      <c r="A18" s="1" t="s">
        <v>18</v>
      </c>
      <c r="B18" s="2" t="s">
        <v>19</v>
      </c>
      <c r="C18" s="16">
        <v>500000</v>
      </c>
      <c r="D18" s="3">
        <f>C18/C41*100</f>
        <v>5.7693378195380979E-2</v>
      </c>
      <c r="E18" s="16">
        <v>0</v>
      </c>
      <c r="F18" s="3">
        <f>E18/E41*100</f>
        <v>0</v>
      </c>
      <c r="G18" s="16">
        <v>0</v>
      </c>
      <c r="H18" s="3">
        <f>G18/G41*100</f>
        <v>0</v>
      </c>
      <c r="I18" s="16">
        <v>500000</v>
      </c>
      <c r="J18" s="3">
        <f>I18/I41*100</f>
        <v>5.5328506715447971E-2</v>
      </c>
      <c r="K18" s="3">
        <f t="shared" si="0"/>
        <v>0</v>
      </c>
      <c r="L18" s="16">
        <v>0</v>
      </c>
      <c r="M18" s="3">
        <f>L18/L41*100</f>
        <v>0</v>
      </c>
      <c r="N18" s="3">
        <f t="shared" si="1"/>
        <v>0</v>
      </c>
      <c r="O18" s="16">
        <v>0</v>
      </c>
      <c r="P18" s="3">
        <f>O18/O41*100</f>
        <v>0</v>
      </c>
      <c r="Q18" s="3">
        <f t="shared" si="2"/>
        <v>0</v>
      </c>
    </row>
    <row r="19" spans="1:17" ht="25.5" x14ac:dyDescent="0.25">
      <c r="A19" s="1" t="s">
        <v>20</v>
      </c>
      <c r="B19" s="2" t="s">
        <v>21</v>
      </c>
      <c r="C19" s="16">
        <v>25000</v>
      </c>
      <c r="D19" s="3">
        <f>C19/C41*100</f>
        <v>2.8846689097690491E-3</v>
      </c>
      <c r="E19" s="16">
        <v>0</v>
      </c>
      <c r="F19" s="3">
        <f>E19/E41*100</f>
        <v>0</v>
      </c>
      <c r="G19" s="16">
        <v>0</v>
      </c>
      <c r="H19" s="3">
        <f>G19/G41*100</f>
        <v>0</v>
      </c>
      <c r="I19" s="16">
        <v>25000</v>
      </c>
      <c r="J19" s="3">
        <f>I19/I41*100</f>
        <v>2.766425335772398E-3</v>
      </c>
      <c r="K19" s="3">
        <f t="shared" si="0"/>
        <v>0</v>
      </c>
      <c r="L19" s="16">
        <v>0</v>
      </c>
      <c r="M19" s="3">
        <f>L19/L41*100</f>
        <v>0</v>
      </c>
      <c r="N19" s="3">
        <f t="shared" si="1"/>
        <v>0</v>
      </c>
      <c r="O19" s="16">
        <v>0</v>
      </c>
      <c r="P19" s="3">
        <f>O19/O41*100</f>
        <v>0</v>
      </c>
      <c r="Q19" s="3">
        <f t="shared" si="2"/>
        <v>0</v>
      </c>
    </row>
    <row r="20" spans="1:17" x14ac:dyDescent="0.25">
      <c r="A20" s="1" t="s">
        <v>22</v>
      </c>
      <c r="B20" s="2" t="s">
        <v>23</v>
      </c>
      <c r="C20" s="16">
        <v>819704.97</v>
      </c>
      <c r="D20" s="3">
        <f>C20/C41*100</f>
        <v>9.4583097685686846E-2</v>
      </c>
      <c r="E20" s="16">
        <v>0</v>
      </c>
      <c r="F20" s="3">
        <f>E20/E41*100</f>
        <v>0</v>
      </c>
      <c r="G20" s="16">
        <v>0</v>
      </c>
      <c r="H20" s="3">
        <f>G20/G41*100</f>
        <v>0</v>
      </c>
      <c r="I20" s="16">
        <v>819704.97</v>
      </c>
      <c r="J20" s="3">
        <f>I20/I41*100</f>
        <v>9.0706103874662145E-2</v>
      </c>
      <c r="K20" s="3">
        <f t="shared" si="0"/>
        <v>0</v>
      </c>
      <c r="L20" s="16">
        <v>0</v>
      </c>
      <c r="M20" s="3">
        <f>L20/L41*100</f>
        <v>0</v>
      </c>
      <c r="N20" s="3">
        <f t="shared" si="1"/>
        <v>0</v>
      </c>
      <c r="O20" s="16">
        <v>0</v>
      </c>
      <c r="P20" s="3">
        <f>O20/O41*100</f>
        <v>0</v>
      </c>
      <c r="Q20" s="3">
        <f t="shared" si="2"/>
        <v>0</v>
      </c>
    </row>
    <row r="21" spans="1:17" x14ac:dyDescent="0.25">
      <c r="A21" s="1" t="s">
        <v>78</v>
      </c>
      <c r="B21" s="15" t="s">
        <v>72</v>
      </c>
      <c r="C21" s="16">
        <v>1405558.83</v>
      </c>
      <c r="D21" s="3">
        <f>C21/C41*100</f>
        <v>0.16218287431009443</v>
      </c>
      <c r="E21" s="16">
        <v>0</v>
      </c>
      <c r="F21" s="3">
        <f>E21/E41*100</f>
        <v>0</v>
      </c>
      <c r="G21" s="16">
        <v>0</v>
      </c>
      <c r="H21" s="3">
        <f>G21/G41*100</f>
        <v>0</v>
      </c>
      <c r="I21" s="16">
        <v>1405658.83</v>
      </c>
      <c r="J21" s="3">
        <f>I21/I41*100</f>
        <v>0.15554600803056748</v>
      </c>
      <c r="K21" s="3"/>
      <c r="L21" s="16">
        <v>0</v>
      </c>
      <c r="M21" s="3"/>
      <c r="N21" s="3">
        <f t="shared" si="1"/>
        <v>0</v>
      </c>
      <c r="O21" s="16">
        <v>0</v>
      </c>
      <c r="P21" s="3"/>
      <c r="Q21" s="3">
        <f t="shared" si="2"/>
        <v>0</v>
      </c>
    </row>
    <row r="22" spans="1:17" x14ac:dyDescent="0.25">
      <c r="A22" s="1" t="s">
        <v>24</v>
      </c>
      <c r="B22" s="2" t="s">
        <v>25</v>
      </c>
      <c r="C22" s="16">
        <v>43537787.640000001</v>
      </c>
      <c r="D22" s="3">
        <f>C22/C41*100</f>
        <v>5.0236840962094078</v>
      </c>
      <c r="E22" s="16">
        <v>41992826.240000002</v>
      </c>
      <c r="F22" s="3">
        <f>E22/E41*100</f>
        <v>5.5575794879851976</v>
      </c>
      <c r="G22" s="16">
        <v>51535778.399999999</v>
      </c>
      <c r="H22" s="3">
        <f>G22/G41*100</f>
        <v>6.3359766506457849</v>
      </c>
      <c r="I22" s="16">
        <v>51131448.509999998</v>
      </c>
      <c r="J22" s="3">
        <f>I22/I41*100</f>
        <v>5.6580533845122334</v>
      </c>
      <c r="K22" s="3">
        <f t="shared" si="0"/>
        <v>7593660.8699999973</v>
      </c>
      <c r="L22" s="16">
        <v>41992826.240000002</v>
      </c>
      <c r="M22" s="3">
        <f>L22/L41*100</f>
        <v>5.5575794879851967</v>
      </c>
      <c r="N22" s="3">
        <f t="shared" si="1"/>
        <v>0</v>
      </c>
      <c r="O22" s="16">
        <v>51535778.399999999</v>
      </c>
      <c r="P22" s="3">
        <f>O22/O41*100</f>
        <v>6.3359766506457857</v>
      </c>
      <c r="Q22" s="3">
        <f t="shared" si="2"/>
        <v>0</v>
      </c>
    </row>
    <row r="23" spans="1:17" x14ac:dyDescent="0.25">
      <c r="A23" s="1" t="s">
        <v>26</v>
      </c>
      <c r="B23" s="2" t="s">
        <v>27</v>
      </c>
      <c r="C23" s="16">
        <v>330705.13</v>
      </c>
      <c r="D23" s="3">
        <f>C23/C41*100</f>
        <v>3.8158992272485266E-2</v>
      </c>
      <c r="E23" s="16">
        <v>5147161.63</v>
      </c>
      <c r="F23" s="3">
        <f>E23/E41*100</f>
        <v>0.68120587389719955</v>
      </c>
      <c r="G23" s="16">
        <v>5280704.8499999996</v>
      </c>
      <c r="H23" s="3">
        <f>G23/G41*100</f>
        <v>0.64922707422523274</v>
      </c>
      <c r="I23" s="16">
        <v>330705.13</v>
      </c>
      <c r="J23" s="3">
        <f>I23/I41*100</f>
        <v>3.6594842012076183E-2</v>
      </c>
      <c r="K23" s="3">
        <f t="shared" si="0"/>
        <v>0</v>
      </c>
      <c r="L23" s="16">
        <v>5147161.63</v>
      </c>
      <c r="M23" s="3">
        <f>L23/L41*100</f>
        <v>0.68120587389719944</v>
      </c>
      <c r="N23" s="3">
        <f t="shared" si="1"/>
        <v>0</v>
      </c>
      <c r="O23" s="16">
        <v>5280704.8499999996</v>
      </c>
      <c r="P23" s="3">
        <f>O23/O41*100</f>
        <v>0.64922707422523285</v>
      </c>
      <c r="Q23" s="3">
        <f t="shared" si="2"/>
        <v>0</v>
      </c>
    </row>
    <row r="24" spans="1:17" x14ac:dyDescent="0.25">
      <c r="A24" s="1" t="s">
        <v>28</v>
      </c>
      <c r="B24" s="2" t="s">
        <v>29</v>
      </c>
      <c r="C24" s="16">
        <v>57748878.630000003</v>
      </c>
      <c r="D24" s="3">
        <f>C24/C41*100</f>
        <v>6.6634557903194889</v>
      </c>
      <c r="E24" s="16">
        <v>1027090.34</v>
      </c>
      <c r="F24" s="3">
        <f>E24/E41*100</f>
        <v>0.13593122247281592</v>
      </c>
      <c r="G24" s="16">
        <v>0</v>
      </c>
      <c r="H24" s="3">
        <f>G24/G41*100</f>
        <v>0</v>
      </c>
      <c r="I24" s="16">
        <v>58306198.159999996</v>
      </c>
      <c r="J24" s="3">
        <f>I24/I41*100</f>
        <v>6.4519897528955994</v>
      </c>
      <c r="K24" s="3">
        <f t="shared" si="0"/>
        <v>557319.52999999374</v>
      </c>
      <c r="L24" s="16">
        <v>1027090.34</v>
      </c>
      <c r="M24" s="3">
        <f>L24/L41*100</f>
        <v>0.13593122247281592</v>
      </c>
      <c r="N24" s="3">
        <f t="shared" si="1"/>
        <v>0</v>
      </c>
      <c r="O24" s="16">
        <v>0</v>
      </c>
      <c r="P24" s="3">
        <f>O24/O41*100</f>
        <v>0</v>
      </c>
      <c r="Q24" s="3">
        <f t="shared" si="2"/>
        <v>0</v>
      </c>
    </row>
    <row r="25" spans="1:17" x14ac:dyDescent="0.25">
      <c r="A25" s="1" t="s">
        <v>30</v>
      </c>
      <c r="B25" s="2" t="s">
        <v>31</v>
      </c>
      <c r="C25" s="16">
        <v>22974000</v>
      </c>
      <c r="D25" s="3">
        <f>C25/C41*100</f>
        <v>2.6508953413213652</v>
      </c>
      <c r="E25" s="16">
        <v>23254970</v>
      </c>
      <c r="F25" s="3">
        <f>E25/E41*100</f>
        <v>3.0777005464472191</v>
      </c>
      <c r="G25" s="16">
        <v>20987000</v>
      </c>
      <c r="H25" s="3">
        <f>G25/G41*100</f>
        <v>2.5802102169684717</v>
      </c>
      <c r="I25" s="16">
        <v>31556536.219999999</v>
      </c>
      <c r="J25" s="3">
        <f>I25/I41*100</f>
        <v>3.4919520523290939</v>
      </c>
      <c r="K25" s="3">
        <f t="shared" si="0"/>
        <v>8582536.2199999988</v>
      </c>
      <c r="L25" s="16">
        <v>23254970</v>
      </c>
      <c r="M25" s="3">
        <f>L25/L41*100</f>
        <v>3.0777005464472191</v>
      </c>
      <c r="N25" s="3">
        <f t="shared" si="1"/>
        <v>0</v>
      </c>
      <c r="O25" s="16">
        <v>20987000</v>
      </c>
      <c r="P25" s="3">
        <f>O25/O41*100</f>
        <v>2.5802102169684722</v>
      </c>
      <c r="Q25" s="3">
        <f t="shared" si="2"/>
        <v>0</v>
      </c>
    </row>
    <row r="26" spans="1:17" x14ac:dyDescent="0.25">
      <c r="A26" s="1" t="s">
        <v>32</v>
      </c>
      <c r="B26" s="2" t="s">
        <v>33</v>
      </c>
      <c r="C26" s="16">
        <v>8403148.6600000001</v>
      </c>
      <c r="D26" s="3">
        <f>C26/C41*100</f>
        <v>0.96961206734677785</v>
      </c>
      <c r="E26" s="16">
        <v>2730753.81</v>
      </c>
      <c r="F26" s="3">
        <f>E26/E41*100</f>
        <v>0.36140414256607623</v>
      </c>
      <c r="G26" s="16">
        <v>2631771.11</v>
      </c>
      <c r="H26" s="3">
        <f>G26/G41*100</f>
        <v>0.32355852226351817</v>
      </c>
      <c r="I26" s="16">
        <v>9155713.1600000001</v>
      </c>
      <c r="J26" s="3">
        <f>I26/I41*100</f>
        <v>1.0131438741155507</v>
      </c>
      <c r="K26" s="3">
        <f t="shared" si="0"/>
        <v>752564.5</v>
      </c>
      <c r="L26" s="16">
        <v>2730753.81</v>
      </c>
      <c r="M26" s="3">
        <f>L26/L41*100</f>
        <v>0.36140414256607623</v>
      </c>
      <c r="N26" s="3">
        <f t="shared" si="1"/>
        <v>0</v>
      </c>
      <c r="O26" s="16">
        <v>2631771.11</v>
      </c>
      <c r="P26" s="3">
        <f>O26/O41*100</f>
        <v>0.32355852226351822</v>
      </c>
      <c r="Q26" s="3">
        <f t="shared" si="2"/>
        <v>0</v>
      </c>
    </row>
    <row r="27" spans="1:17" x14ac:dyDescent="0.25">
      <c r="A27" s="1" t="s">
        <v>34</v>
      </c>
      <c r="B27" s="2" t="s">
        <v>35</v>
      </c>
      <c r="C27" s="16">
        <v>192950.09</v>
      </c>
      <c r="D27" s="3">
        <f>C27/C41*100</f>
        <v>2.2263885030405595E-2</v>
      </c>
      <c r="E27" s="16">
        <v>192950.09</v>
      </c>
      <c r="F27" s="3">
        <f>E27/E41*100</f>
        <v>2.5536158396679942E-2</v>
      </c>
      <c r="G27" s="16">
        <v>192950.09</v>
      </c>
      <c r="H27" s="3">
        <f>G27/G41*100</f>
        <v>2.3721913259779202E-2</v>
      </c>
      <c r="I27" s="16">
        <v>192950.09</v>
      </c>
      <c r="J27" s="3">
        <f>I27/I41*100</f>
        <v>2.1351280700622581E-2</v>
      </c>
      <c r="K27" s="3">
        <f t="shared" si="0"/>
        <v>0</v>
      </c>
      <c r="L27" s="16">
        <v>192950.09</v>
      </c>
      <c r="M27" s="3">
        <f>L27/L41*100</f>
        <v>2.5536158396679935E-2</v>
      </c>
      <c r="N27" s="3">
        <f t="shared" si="1"/>
        <v>0</v>
      </c>
      <c r="O27" s="16">
        <v>192950.09</v>
      </c>
      <c r="P27" s="3">
        <f>O27/O41*100</f>
        <v>2.3721913259779206E-2</v>
      </c>
      <c r="Q27" s="3">
        <f t="shared" si="2"/>
        <v>0</v>
      </c>
    </row>
    <row r="28" spans="1:17" x14ac:dyDescent="0.25">
      <c r="A28" s="1" t="s">
        <v>36</v>
      </c>
      <c r="B28" s="2" t="s">
        <v>37</v>
      </c>
      <c r="C28" s="16">
        <v>5241984.26</v>
      </c>
      <c r="D28" s="3">
        <f>C28/C41*100</f>
        <v>0.60485556081282865</v>
      </c>
      <c r="E28" s="16">
        <v>196000</v>
      </c>
      <c r="F28" s="3">
        <f>E28/E41*100</f>
        <v>2.5939801560855805E-2</v>
      </c>
      <c r="G28" s="16">
        <v>196000</v>
      </c>
      <c r="H28" s="3">
        <f>G28/G41*100</f>
        <v>2.4096879140697598E-2</v>
      </c>
      <c r="I28" s="16">
        <v>5324970.6399999997</v>
      </c>
      <c r="J28" s="3">
        <f>I28/I41*100</f>
        <v>0.58924534762960645</v>
      </c>
      <c r="K28" s="3">
        <f t="shared" si="0"/>
        <v>82986.379999999888</v>
      </c>
      <c r="L28" s="16">
        <v>196000</v>
      </c>
      <c r="M28" s="3">
        <f>L28/L41*100</f>
        <v>2.5939801560855805E-2</v>
      </c>
      <c r="N28" s="3">
        <f t="shared" si="1"/>
        <v>0</v>
      </c>
      <c r="O28" s="16">
        <v>196000</v>
      </c>
      <c r="P28" s="3">
        <f>O28/O41*100</f>
        <v>2.4096879140697601E-2</v>
      </c>
      <c r="Q28" s="3">
        <f t="shared" si="2"/>
        <v>0</v>
      </c>
    </row>
    <row r="29" spans="1:17" x14ac:dyDescent="0.25">
      <c r="A29" s="1" t="s">
        <v>38</v>
      </c>
      <c r="B29" s="2" t="s">
        <v>39</v>
      </c>
      <c r="C29" s="16">
        <v>94460732.260000005</v>
      </c>
      <c r="D29" s="3">
        <f>C29/C41*100</f>
        <v>10.899517501777609</v>
      </c>
      <c r="E29" s="16">
        <v>93379126.450000003</v>
      </c>
      <c r="F29" s="3">
        <f>E29/E41*100</f>
        <v>12.358346989995214</v>
      </c>
      <c r="G29" s="16">
        <v>98168651.799999997</v>
      </c>
      <c r="H29" s="3">
        <f>G29/G41*100</f>
        <v>12.069174172601151</v>
      </c>
      <c r="I29" s="16">
        <v>95423555.689999998</v>
      </c>
      <c r="J29" s="3">
        <f>I29/I41*100</f>
        <v>10.559285683612176</v>
      </c>
      <c r="K29" s="3">
        <f t="shared" si="0"/>
        <v>962823.42999999225</v>
      </c>
      <c r="L29" s="16">
        <v>93378284.390000001</v>
      </c>
      <c r="M29" s="3">
        <f>L29/L41*100</f>
        <v>12.358235546784485</v>
      </c>
      <c r="N29" s="3">
        <f t="shared" si="1"/>
        <v>-842.06000000238419</v>
      </c>
      <c r="O29" s="16">
        <v>98167809.739999995</v>
      </c>
      <c r="P29" s="3">
        <f>O29/O41*100</f>
        <v>12.06907064699886</v>
      </c>
      <c r="Q29" s="3">
        <f t="shared" si="2"/>
        <v>-842.06000000238419</v>
      </c>
    </row>
    <row r="30" spans="1:17" x14ac:dyDescent="0.25">
      <c r="A30" s="1" t="s">
        <v>40</v>
      </c>
      <c r="B30" s="2" t="s">
        <v>41</v>
      </c>
      <c r="C30" s="16">
        <v>253896726.74000001</v>
      </c>
      <c r="D30" s="3">
        <f>C30/C41*100</f>
        <v>29.296319756760241</v>
      </c>
      <c r="E30" s="16">
        <v>178707632.87</v>
      </c>
      <c r="F30" s="3">
        <f>E30/E41*100</f>
        <v>23.651227214582004</v>
      </c>
      <c r="G30" s="16">
        <v>184934197.25</v>
      </c>
      <c r="H30" s="3">
        <f>G30/G41*100</f>
        <v>22.736413265893777</v>
      </c>
      <c r="I30" s="16">
        <v>257686386.31999999</v>
      </c>
      <c r="J30" s="3">
        <f>I30/I41*100</f>
        <v>28.514805911971276</v>
      </c>
      <c r="K30" s="3">
        <f t="shared" si="0"/>
        <v>3789659.5799999833</v>
      </c>
      <c r="L30" s="16">
        <v>178155459.02000001</v>
      </c>
      <c r="M30" s="3">
        <f>L30/L41*100</f>
        <v>23.578149254908055</v>
      </c>
      <c r="N30" s="3">
        <f t="shared" si="1"/>
        <v>-552173.84999999404</v>
      </c>
      <c r="O30" s="16">
        <v>184382023.40000001</v>
      </c>
      <c r="P30" s="3">
        <f>O30/O41*100</f>
        <v>22.668527212178965</v>
      </c>
      <c r="Q30" s="3">
        <f t="shared" si="2"/>
        <v>-552173.84999999404</v>
      </c>
    </row>
    <row r="31" spans="1:17" x14ac:dyDescent="0.25">
      <c r="A31" s="1" t="s">
        <v>42</v>
      </c>
      <c r="B31" s="2" t="s">
        <v>43</v>
      </c>
      <c r="C31" s="16">
        <v>32544850</v>
      </c>
      <c r="D31" s="3">
        <f>C31/C41*100</f>
        <v>3.7552446787238893</v>
      </c>
      <c r="E31" s="16">
        <v>35025450</v>
      </c>
      <c r="F31" s="3">
        <f>E31/E41*100</f>
        <v>4.6354756254065155</v>
      </c>
      <c r="G31" s="16">
        <v>36447200</v>
      </c>
      <c r="H31" s="3">
        <f>G31/G41*100</f>
        <v>4.4809376194736394</v>
      </c>
      <c r="I31" s="16">
        <v>32889563.289999999</v>
      </c>
      <c r="J31" s="3">
        <f>I31/I41*100</f>
        <v>3.639460846717832</v>
      </c>
      <c r="K31" s="3">
        <f t="shared" si="0"/>
        <v>344713.28999999911</v>
      </c>
      <c r="L31" s="16">
        <v>35025450</v>
      </c>
      <c r="M31" s="3">
        <f>L31/L41*100</f>
        <v>4.6354756254065146</v>
      </c>
      <c r="N31" s="3">
        <f t="shared" si="1"/>
        <v>0</v>
      </c>
      <c r="O31" s="16">
        <v>36447200</v>
      </c>
      <c r="P31" s="3">
        <f>O31/O41*100</f>
        <v>4.4809376194736403</v>
      </c>
      <c r="Q31" s="3">
        <f t="shared" si="2"/>
        <v>0</v>
      </c>
    </row>
    <row r="32" spans="1:17" x14ac:dyDescent="0.25">
      <c r="A32" s="1" t="s">
        <v>44</v>
      </c>
      <c r="B32" s="2" t="s">
        <v>45</v>
      </c>
      <c r="C32" s="16">
        <v>3241450.51</v>
      </c>
      <c r="D32" s="3">
        <f>C32/C41*100</f>
        <v>0.37402046035008107</v>
      </c>
      <c r="E32" s="16">
        <v>2953800</v>
      </c>
      <c r="F32" s="3">
        <f>E32/E41*100</f>
        <v>0.3909233971962035</v>
      </c>
      <c r="G32" s="16">
        <v>2897600</v>
      </c>
      <c r="H32" s="3">
        <f>G32/G41*100</f>
        <v>0.3562403928473743</v>
      </c>
      <c r="I32" s="16">
        <v>3282074.51</v>
      </c>
      <c r="J32" s="3">
        <f>I32/I41*100</f>
        <v>0.36318456313427117</v>
      </c>
      <c r="K32" s="3">
        <f t="shared" si="0"/>
        <v>40624</v>
      </c>
      <c r="L32" s="16">
        <v>2953800</v>
      </c>
      <c r="M32" s="3">
        <f>L32/L41*100</f>
        <v>0.39092339719620339</v>
      </c>
      <c r="N32" s="3">
        <f t="shared" si="1"/>
        <v>0</v>
      </c>
      <c r="O32" s="16">
        <v>2897600</v>
      </c>
      <c r="P32" s="3">
        <f>O32/O41*100</f>
        <v>0.3562403928473743</v>
      </c>
      <c r="Q32" s="3">
        <f t="shared" si="2"/>
        <v>0</v>
      </c>
    </row>
    <row r="33" spans="1:17" x14ac:dyDescent="0.25">
      <c r="A33" s="1" t="s">
        <v>46</v>
      </c>
      <c r="B33" s="2" t="s">
        <v>47</v>
      </c>
      <c r="C33" s="16">
        <v>118314418.73999999</v>
      </c>
      <c r="D33" s="3">
        <f>C33/C41*100</f>
        <v>13.651917012666981</v>
      </c>
      <c r="E33" s="16">
        <v>126677924.67</v>
      </c>
      <c r="F33" s="3">
        <f>E33/E41*100</f>
        <v>16.765307286126738</v>
      </c>
      <c r="G33" s="16">
        <v>137070813.44999999</v>
      </c>
      <c r="H33" s="3">
        <f>G33/G41*100</f>
        <v>16.851932782764063</v>
      </c>
      <c r="I33" s="16">
        <v>119060446.73999999</v>
      </c>
      <c r="J33" s="3">
        <f>I33/I41*100</f>
        <v>13.17487345399665</v>
      </c>
      <c r="K33" s="3">
        <f t="shared" si="0"/>
        <v>746028</v>
      </c>
      <c r="L33" s="16">
        <v>127229827.52</v>
      </c>
      <c r="M33" s="3">
        <f>L33/L41*100</f>
        <v>16.838349380054645</v>
      </c>
      <c r="N33" s="3">
        <f t="shared" si="1"/>
        <v>551902.84999999404</v>
      </c>
      <c r="O33" s="16">
        <v>137622716.30000001</v>
      </c>
      <c r="P33" s="3">
        <f>O33/O41*100</f>
        <v>16.919785518855175</v>
      </c>
      <c r="Q33" s="3">
        <f t="shared" si="2"/>
        <v>551902.85000002384</v>
      </c>
    </row>
    <row r="34" spans="1:17" x14ac:dyDescent="0.25">
      <c r="A34" s="1" t="s">
        <v>48</v>
      </c>
      <c r="B34" s="2" t="s">
        <v>49</v>
      </c>
      <c r="C34" s="16">
        <v>73305346</v>
      </c>
      <c r="D34" s="3">
        <f>C34/C41*100</f>
        <v>8.4584661010425162</v>
      </c>
      <c r="E34" s="16">
        <v>75890559.079999998</v>
      </c>
      <c r="F34" s="3">
        <f>E34/E41*100</f>
        <v>10.043806341212266</v>
      </c>
      <c r="G34" s="16">
        <v>76777034.079999998</v>
      </c>
      <c r="H34" s="3">
        <f>G34/G41*100</f>
        <v>9.4392189337090837</v>
      </c>
      <c r="I34" s="16">
        <v>81940569.840000004</v>
      </c>
      <c r="J34" s="3">
        <f>I34/I41*100</f>
        <v>9.0672987373201472</v>
      </c>
      <c r="K34" s="3">
        <f t="shared" si="0"/>
        <v>8635223.8400000036</v>
      </c>
      <c r="L34" s="16">
        <v>75890559.079999998</v>
      </c>
      <c r="M34" s="3">
        <f>L34/L41*100</f>
        <v>10.043806341212264</v>
      </c>
      <c r="N34" s="3">
        <f t="shared" si="1"/>
        <v>0</v>
      </c>
      <c r="O34" s="16">
        <v>76777034.079999998</v>
      </c>
      <c r="P34" s="3">
        <f>O34/O41*100</f>
        <v>9.4392189337090855</v>
      </c>
      <c r="Q34" s="3">
        <f t="shared" si="2"/>
        <v>0</v>
      </c>
    </row>
    <row r="35" spans="1:17" x14ac:dyDescent="0.25">
      <c r="A35" s="1" t="s">
        <v>50</v>
      </c>
      <c r="B35" s="2" t="s">
        <v>51</v>
      </c>
      <c r="C35" s="16">
        <v>2311320</v>
      </c>
      <c r="D35" s="3">
        <f>C35/C41*100</f>
        <v>0.26669571778109591</v>
      </c>
      <c r="E35" s="16">
        <v>0</v>
      </c>
      <c r="F35" s="3">
        <f>E35/E41*100</f>
        <v>0</v>
      </c>
      <c r="G35" s="16">
        <v>0</v>
      </c>
      <c r="H35" s="3">
        <f>G35/G41*100</f>
        <v>0</v>
      </c>
      <c r="I35" s="16">
        <v>2311320</v>
      </c>
      <c r="J35" s="3">
        <f>I35/I41*100</f>
        <v>0.25576376828309838</v>
      </c>
      <c r="K35" s="3">
        <f t="shared" si="0"/>
        <v>0</v>
      </c>
      <c r="L35" s="16">
        <v>0</v>
      </c>
      <c r="M35" s="3">
        <f>L35/L41*100</f>
        <v>0</v>
      </c>
      <c r="N35" s="3">
        <f t="shared" si="1"/>
        <v>0</v>
      </c>
      <c r="O35" s="16">
        <v>0</v>
      </c>
      <c r="P35" s="3">
        <f>O35/O41*100</f>
        <v>0</v>
      </c>
      <c r="Q35" s="3">
        <f t="shared" si="2"/>
        <v>0</v>
      </c>
    </row>
    <row r="36" spans="1:17" x14ac:dyDescent="0.25">
      <c r="A36" s="1" t="s">
        <v>52</v>
      </c>
      <c r="B36" s="2" t="s">
        <v>53</v>
      </c>
      <c r="C36" s="16">
        <v>1438369</v>
      </c>
      <c r="D36" s="3">
        <f>C36/C41*100</f>
        <v>0.1659687334030239</v>
      </c>
      <c r="E36" s="16">
        <v>735080</v>
      </c>
      <c r="F36" s="3">
        <f>E36/E41*100</f>
        <v>9.7284843527315742E-2</v>
      </c>
      <c r="G36" s="16">
        <v>764480</v>
      </c>
      <c r="H36" s="3">
        <f>G36/G41*100</f>
        <v>9.3987664109594388E-2</v>
      </c>
      <c r="I36" s="16">
        <v>1438369</v>
      </c>
      <c r="J36" s="3">
        <f>I36/I41*100</f>
        <v>0.15916561775158436</v>
      </c>
      <c r="K36" s="3">
        <f t="shared" si="0"/>
        <v>0</v>
      </c>
      <c r="L36" s="16">
        <v>735080</v>
      </c>
      <c r="M36" s="3">
        <f>L36/L41*100</f>
        <v>9.7284843527315742E-2</v>
      </c>
      <c r="N36" s="3">
        <f t="shared" si="1"/>
        <v>0</v>
      </c>
      <c r="O36" s="16">
        <v>764480</v>
      </c>
      <c r="P36" s="3">
        <f>O36/O41*100</f>
        <v>9.3987664109594402E-2</v>
      </c>
      <c r="Q36" s="3">
        <f t="shared" si="2"/>
        <v>0</v>
      </c>
    </row>
    <row r="37" spans="1:17" x14ac:dyDescent="0.25">
      <c r="A37" s="1" t="s">
        <v>54</v>
      </c>
      <c r="B37" s="2" t="s">
        <v>55</v>
      </c>
      <c r="C37" s="16">
        <v>3020415.08</v>
      </c>
      <c r="D37" s="3">
        <f>C37/C41*100</f>
        <v>0.34851589903494384</v>
      </c>
      <c r="E37" s="16">
        <v>2713163.17</v>
      </c>
      <c r="F37" s="3">
        <f>E37/E41*100</f>
        <v>0.3590760930205229</v>
      </c>
      <c r="G37" s="16">
        <v>2713163.17</v>
      </c>
      <c r="H37" s="3">
        <f>G37/G41*100</f>
        <v>0.33356512753307127</v>
      </c>
      <c r="I37" s="16">
        <v>3020416.14</v>
      </c>
      <c r="J37" s="3">
        <f>I37/I41*100</f>
        <v>0.33423022937087488</v>
      </c>
      <c r="K37" s="3">
        <f t="shared" si="0"/>
        <v>1.0600000000558794</v>
      </c>
      <c r="L37" s="16">
        <v>2714276.23</v>
      </c>
      <c r="M37" s="3">
        <f>L37/L41*100</f>
        <v>0.3592234019772847</v>
      </c>
      <c r="N37" s="3">
        <f t="shared" si="1"/>
        <v>1113.0600000000559</v>
      </c>
      <c r="O37" s="16">
        <v>2714276.23</v>
      </c>
      <c r="P37" s="3">
        <f>O37/O41*100</f>
        <v>0.3337019707590731</v>
      </c>
      <c r="Q37" s="3">
        <f t="shared" si="2"/>
        <v>1113.0600000000559</v>
      </c>
    </row>
    <row r="38" spans="1:17" x14ac:dyDescent="0.25">
      <c r="A38" s="1" t="s">
        <v>56</v>
      </c>
      <c r="B38" s="2" t="s">
        <v>57</v>
      </c>
      <c r="C38" s="16">
        <v>6639200</v>
      </c>
      <c r="D38" s="3">
        <f>C38/C41*100</f>
        <v>0.76607575302954678</v>
      </c>
      <c r="E38" s="16">
        <v>6456300</v>
      </c>
      <c r="F38" s="3">
        <f>E38/E41*100</f>
        <v>0.85446500417017024</v>
      </c>
      <c r="G38" s="16">
        <v>5692500</v>
      </c>
      <c r="H38" s="3">
        <f>G38/G41*100</f>
        <v>0.69985451279806665</v>
      </c>
      <c r="I38" s="16">
        <v>8882804</v>
      </c>
      <c r="J38" s="3">
        <f>I38/I41*100</f>
        <v>0.98294456153201626</v>
      </c>
      <c r="K38" s="3">
        <f t="shared" si="0"/>
        <v>2243604</v>
      </c>
      <c r="L38" s="16">
        <v>6456300</v>
      </c>
      <c r="M38" s="3">
        <f>L38/L41*100</f>
        <v>0.85446500417017002</v>
      </c>
      <c r="N38" s="3">
        <f t="shared" si="1"/>
        <v>0</v>
      </c>
      <c r="O38" s="16">
        <v>5692500</v>
      </c>
      <c r="P38" s="3">
        <f>O38/O41*100</f>
        <v>0.69985451279806676</v>
      </c>
      <c r="Q38" s="3">
        <f t="shared" si="2"/>
        <v>0</v>
      </c>
    </row>
    <row r="39" spans="1:17" ht="25.5" x14ac:dyDescent="0.25">
      <c r="A39" s="1" t="s">
        <v>58</v>
      </c>
      <c r="B39" s="2" t="s">
        <v>59</v>
      </c>
      <c r="C39" s="16">
        <v>580000</v>
      </c>
      <c r="D39" s="3">
        <f>C39/C41*100</f>
        <v>6.6924318706641936E-2</v>
      </c>
      <c r="E39" s="16">
        <v>5790000</v>
      </c>
      <c r="F39" s="3">
        <f>E39/E41*100</f>
        <v>0.7662829134558935</v>
      </c>
      <c r="G39" s="16">
        <v>5870000</v>
      </c>
      <c r="H39" s="3">
        <f>G39/G41*100</f>
        <v>0.7216769416117087</v>
      </c>
      <c r="I39" s="16">
        <v>580000</v>
      </c>
      <c r="J39" s="3">
        <f>I39/I41*100</f>
        <v>6.4181067789919638E-2</v>
      </c>
      <c r="K39" s="3">
        <f t="shared" si="0"/>
        <v>0</v>
      </c>
      <c r="L39" s="16">
        <v>5790000</v>
      </c>
      <c r="M39" s="3">
        <f>L39/L41*100</f>
        <v>0.76628291345589339</v>
      </c>
      <c r="N39" s="3">
        <f t="shared" si="1"/>
        <v>0</v>
      </c>
      <c r="O39" s="16">
        <v>5870000</v>
      </c>
      <c r="P39" s="3">
        <f>O39/O41*100</f>
        <v>0.7216769416117087</v>
      </c>
      <c r="Q39" s="3">
        <f t="shared" si="2"/>
        <v>0</v>
      </c>
    </row>
    <row r="40" spans="1:17" x14ac:dyDescent="0.25">
      <c r="A40" s="1" t="s">
        <v>73</v>
      </c>
      <c r="B40" s="2"/>
      <c r="C40" s="16">
        <v>0</v>
      </c>
      <c r="D40" s="3"/>
      <c r="E40" s="16">
        <v>7457955</v>
      </c>
      <c r="F40" s="3">
        <f>E40/E41*100</f>
        <v>0.98702996300914481</v>
      </c>
      <c r="G40" s="16">
        <v>15923055</v>
      </c>
      <c r="H40" s="3">
        <f>G40/G41*100</f>
        <v>1.9576323055391869</v>
      </c>
      <c r="I40" s="16">
        <v>0</v>
      </c>
      <c r="J40" s="3"/>
      <c r="K40" s="3"/>
      <c r="L40" s="16">
        <v>7457955</v>
      </c>
      <c r="M40" s="3">
        <f>L40/L41*100</f>
        <v>0.9870299630091447</v>
      </c>
      <c r="N40" s="3">
        <f t="shared" si="1"/>
        <v>0</v>
      </c>
      <c r="O40" s="16">
        <v>15923055</v>
      </c>
      <c r="P40" s="3">
        <f>O40/O41*100</f>
        <v>1.9576323055391869</v>
      </c>
      <c r="Q40" s="3">
        <f t="shared" si="2"/>
        <v>0</v>
      </c>
    </row>
    <row r="41" spans="1:17" s="11" customFormat="1" x14ac:dyDescent="0.25">
      <c r="A41" s="8" t="s">
        <v>61</v>
      </c>
      <c r="B41" s="8"/>
      <c r="C41" s="9">
        <f>SUM(C9:C40)</f>
        <v>866650585.63</v>
      </c>
      <c r="D41" s="9">
        <f t="shared" ref="D41:I41" si="3">SUM(D9:D40)</f>
        <v>99.999999999999986</v>
      </c>
      <c r="E41" s="9">
        <f t="shared" si="3"/>
        <v>755595602.91999996</v>
      </c>
      <c r="F41" s="9">
        <f t="shared" si="3"/>
        <v>100.00000000000001</v>
      </c>
      <c r="G41" s="9">
        <f t="shared" si="3"/>
        <v>813383338.38000011</v>
      </c>
      <c r="H41" s="9">
        <f t="shared" si="3"/>
        <v>99.999999999999986</v>
      </c>
      <c r="I41" s="9">
        <f t="shared" si="3"/>
        <v>903693285.21999991</v>
      </c>
      <c r="J41" s="9">
        <f t="shared" ref="J41" si="4">SUM(J9:J39)</f>
        <v>100.00000000000001</v>
      </c>
      <c r="K41" s="10">
        <f t="shared" si="0"/>
        <v>37042699.589999914</v>
      </c>
      <c r="L41" s="9">
        <f t="shared" ref="L41" si="5">SUM(L9:L40)</f>
        <v>755595602.92000008</v>
      </c>
      <c r="M41" s="9">
        <f>SUM(M9:M40)</f>
        <v>99.999999999999986</v>
      </c>
      <c r="N41" s="10">
        <f t="shared" si="1"/>
        <v>0</v>
      </c>
      <c r="O41" s="9">
        <f t="shared" ref="O41" si="6">SUM(O9:O40)</f>
        <v>813383338.38</v>
      </c>
      <c r="P41" s="9">
        <f>SUM(P9:P40)</f>
        <v>100.00000000000001</v>
      </c>
      <c r="Q41" s="10">
        <f t="shared" si="2"/>
        <v>0</v>
      </c>
    </row>
    <row r="43" spans="1:17" x14ac:dyDescent="0.25">
      <c r="D43" s="6"/>
      <c r="E43" s="6"/>
      <c r="F43" s="6"/>
      <c r="G43" s="6"/>
      <c r="H43" s="6"/>
      <c r="I43" s="6"/>
    </row>
    <row r="45" spans="1:17" x14ac:dyDescent="0.25">
      <c r="I45" s="6"/>
      <c r="J45" s="7"/>
      <c r="K45" s="7"/>
    </row>
    <row r="46" spans="1:17" x14ac:dyDescent="0.25">
      <c r="I46" s="6"/>
      <c r="J46" s="7"/>
      <c r="K46" s="7"/>
    </row>
    <row r="47" spans="1:17" x14ac:dyDescent="0.25">
      <c r="I47" s="6"/>
      <c r="J47" s="7"/>
      <c r="K47" s="7"/>
    </row>
    <row r="48" spans="1:17" x14ac:dyDescent="0.25">
      <c r="I48" s="6"/>
      <c r="J48" s="7"/>
      <c r="K48" s="7"/>
    </row>
    <row r="49" spans="9:9" x14ac:dyDescent="0.25">
      <c r="I49" s="6"/>
    </row>
  </sheetData>
  <mergeCells count="11">
    <mergeCell ref="K1:Q1"/>
    <mergeCell ref="K2:Q2"/>
    <mergeCell ref="A7:A8"/>
    <mergeCell ref="B7:B8"/>
    <mergeCell ref="C7:H7"/>
    <mergeCell ref="C8:D8"/>
    <mergeCell ref="E8:F8"/>
    <mergeCell ref="G8:H8"/>
    <mergeCell ref="I7:Q7"/>
    <mergeCell ref="A4:Q4"/>
    <mergeCell ref="A5:Q5"/>
  </mergeCells>
  <pageMargins left="0.19685039370078741" right="0.19685039370078741" top="0.39370078740157483" bottom="0.19685039370078741" header="0" footer="0"/>
  <pageSetup paperSize="9" scale="5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2.01.2024&lt;/string&gt;&#10;    &lt;string&gt;02.01.2024&lt;/string&gt;&#10;  &lt;/DateInfo&gt;&#10;  &lt;Code&gt;SQUERY_ROSP_INC&lt;/Code&gt;&#10;  &lt;ObjectCode&gt;SQUERY_ROSP_INC&lt;/ObjectCode&gt;&#10;  &lt;DocName&gt;Вариант (копия от 24.10.2023 09_42_03)(План (доходы))&lt;/DocName&gt;&#10;  &lt;VariantName&gt;Вариант (копия от 24.10.2023 09:42:03)&lt;/VariantName&gt;&#10;  &lt;VariantLink&gt;287414403&lt;/VariantLink&gt;&#10;  &lt;ReportCode&gt;4695DC3F6B0F45C6A3898E2A7E2926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C752C2-F68B-48E2-BB21-2F6F9D94CD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KNA\User</dc:creator>
  <cp:lastModifiedBy>Макарова Анна Викторовна</cp:lastModifiedBy>
  <cp:lastPrinted>2025-02-20T04:11:15Z</cp:lastPrinted>
  <dcterms:created xsi:type="dcterms:W3CDTF">2023-12-15T15:26:58Z</dcterms:created>
  <dcterms:modified xsi:type="dcterms:W3CDTF">2025-02-20T04:11:47Z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24.10.2023 09_42_03)(План (доходы))</vt:lpwstr>
  </property>
  <property fmtid="{D5CDD505-2E9C-101B-9397-08002B2CF9AE}" pid="3" name="Название отчета">
    <vt:lpwstr>Вариант (копия от 24.10.2023 09_42_03)(4).xlsx</vt:lpwstr>
  </property>
  <property fmtid="{D5CDD505-2E9C-101B-9397-08002B2CF9AE}" pid="4" name="Версия клиента">
    <vt:lpwstr>23.1.44.11030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кутявина_25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